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defaultThemeVersion="124226"/>
  <bookViews>
    <workbookView xWindow="19080" yWindow="-120" windowWidth="20730" windowHeight="11760"/>
  </bookViews>
  <sheets>
    <sheet name="12" sheetId="33" r:id="rId1"/>
  </sheets>
  <definedNames>
    <definedName name="_xlnm._FilterDatabase" localSheetId="0" hidden="1">'12'!$A$6:$AD$41</definedName>
    <definedName name="_xlnm.Print_Area" localSheetId="0">'12'!$A$1:$Y$82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" i="33"/>
  <c r="U8"/>
  <c r="T9"/>
  <c r="U9"/>
  <c r="T10"/>
  <c r="U10"/>
  <c r="T11"/>
  <c r="U11"/>
  <c r="T12"/>
  <c r="U12"/>
  <c r="T13"/>
  <c r="U13"/>
  <c r="T14"/>
  <c r="U14"/>
  <c r="T15"/>
  <c r="U15"/>
  <c r="T16"/>
  <c r="U16"/>
  <c r="T17"/>
  <c r="U17"/>
  <c r="T18"/>
  <c r="U18"/>
  <c r="T19"/>
  <c r="U19"/>
  <c r="T20"/>
  <c r="U20"/>
  <c r="T21"/>
  <c r="U21"/>
  <c r="T22"/>
  <c r="U22"/>
  <c r="T23"/>
  <c r="U23"/>
  <c r="T24"/>
  <c r="U24"/>
  <c r="T25"/>
  <c r="U25"/>
  <c r="T26"/>
  <c r="U26"/>
  <c r="T27"/>
  <c r="U27"/>
  <c r="T28"/>
  <c r="U28"/>
  <c r="T29"/>
  <c r="U29"/>
  <c r="T30"/>
  <c r="U30"/>
  <c r="T31"/>
  <c r="U31"/>
  <c r="T32"/>
  <c r="U32"/>
  <c r="T33"/>
  <c r="U33"/>
  <c r="T34"/>
  <c r="U34"/>
  <c r="T35"/>
  <c r="U35"/>
  <c r="T36"/>
  <c r="U36"/>
  <c r="T37"/>
  <c r="U37"/>
  <c r="T38"/>
  <c r="U38"/>
  <c r="T39"/>
  <c r="U39"/>
  <c r="T40"/>
  <c r="U40"/>
  <c r="T41"/>
  <c r="U41"/>
  <c r="T42"/>
  <c r="U42"/>
  <c r="T43"/>
  <c r="U43"/>
  <c r="T44"/>
  <c r="U44"/>
  <c r="T45"/>
  <c r="U45"/>
  <c r="T46"/>
  <c r="U46"/>
  <c r="T47"/>
  <c r="U47"/>
  <c r="T48"/>
  <c r="U48"/>
  <c r="T49"/>
  <c r="U49"/>
  <c r="T50"/>
  <c r="U50"/>
  <c r="T51"/>
  <c r="U51"/>
  <c r="T52"/>
  <c r="U52"/>
  <c r="T53"/>
  <c r="U53"/>
  <c r="Q8"/>
  <c r="R8"/>
  <c r="Q9"/>
  <c r="R9"/>
  <c r="Q10"/>
  <c r="R10"/>
  <c r="Q11"/>
  <c r="R11"/>
  <c r="Q12"/>
  <c r="R12"/>
  <c r="Q13"/>
  <c r="R13"/>
  <c r="Q14"/>
  <c r="R14"/>
  <c r="Q15"/>
  <c r="R15"/>
  <c r="Q16"/>
  <c r="R16"/>
  <c r="Q17"/>
  <c r="R17"/>
  <c r="Q18"/>
  <c r="R18"/>
  <c r="Q19"/>
  <c r="R19"/>
  <c r="Q20"/>
  <c r="R20"/>
  <c r="Q21"/>
  <c r="R21"/>
  <c r="Q22"/>
  <c r="R22"/>
  <c r="Q23"/>
  <c r="R23"/>
  <c r="Q24"/>
  <c r="R24"/>
  <c r="Q25"/>
  <c r="R25"/>
  <c r="Q26"/>
  <c r="R26"/>
  <c r="Q27"/>
  <c r="R27"/>
  <c r="Q28"/>
  <c r="R28"/>
  <c r="Q29"/>
  <c r="R29"/>
  <c r="Q30"/>
  <c r="R30"/>
  <c r="Q31"/>
  <c r="R31"/>
  <c r="Q32"/>
  <c r="R32"/>
  <c r="Q33"/>
  <c r="R33"/>
  <c r="Q34"/>
  <c r="R34"/>
  <c r="Q35"/>
  <c r="R35"/>
  <c r="Q36"/>
  <c r="R36"/>
  <c r="Q37"/>
  <c r="R37"/>
  <c r="Q38"/>
  <c r="R38"/>
  <c r="Q39"/>
  <c r="R39"/>
  <c r="Q40"/>
  <c r="R40"/>
  <c r="Q41"/>
  <c r="R41"/>
  <c r="Q42"/>
  <c r="R42"/>
  <c r="Q43"/>
  <c r="R43"/>
  <c r="Q44"/>
  <c r="R44"/>
  <c r="Q45"/>
  <c r="R45"/>
  <c r="Q46"/>
  <c r="R46"/>
  <c r="Q47"/>
  <c r="R47"/>
  <c r="Q48"/>
  <c r="R48"/>
  <c r="Q49"/>
  <c r="R49"/>
  <c r="Q50"/>
  <c r="R50"/>
  <c r="Q51"/>
  <c r="R51"/>
  <c r="Q52"/>
  <c r="R52"/>
  <c r="Q53"/>
  <c r="R53"/>
  <c r="N8"/>
  <c r="O8"/>
  <c r="N9"/>
  <c r="O9"/>
  <c r="N10"/>
  <c r="O10"/>
  <c r="N11"/>
  <c r="O11"/>
  <c r="N12"/>
  <c r="O12"/>
  <c r="N13"/>
  <c r="O13"/>
  <c r="N14"/>
  <c r="O14"/>
  <c r="N15"/>
  <c r="O15"/>
  <c r="N16"/>
  <c r="O16"/>
  <c r="N17"/>
  <c r="O17"/>
  <c r="N18"/>
  <c r="O18"/>
  <c r="N19"/>
  <c r="O19"/>
  <c r="N20"/>
  <c r="O20"/>
  <c r="N21"/>
  <c r="O21"/>
  <c r="N22"/>
  <c r="O22"/>
  <c r="N23"/>
  <c r="O23"/>
  <c r="N24"/>
  <c r="O24"/>
  <c r="N25"/>
  <c r="O25"/>
  <c r="N26"/>
  <c r="O26"/>
  <c r="N27"/>
  <c r="O27"/>
  <c r="N28"/>
  <c r="O28"/>
  <c r="N29"/>
  <c r="O29"/>
  <c r="N30"/>
  <c r="O30"/>
  <c r="N31"/>
  <c r="O31"/>
  <c r="N32"/>
  <c r="O32"/>
  <c r="N33"/>
  <c r="O33"/>
  <c r="N34"/>
  <c r="O34"/>
  <c r="N35"/>
  <c r="O35"/>
  <c r="N36"/>
  <c r="O36"/>
  <c r="N37"/>
  <c r="O37"/>
  <c r="N38"/>
  <c r="O38"/>
  <c r="N39"/>
  <c r="O39"/>
  <c r="N40"/>
  <c r="O40"/>
  <c r="N41"/>
  <c r="O41"/>
  <c r="N42"/>
  <c r="O42"/>
  <c r="N43"/>
  <c r="O43"/>
  <c r="N44"/>
  <c r="O44"/>
  <c r="N45"/>
  <c r="O45"/>
  <c r="N46"/>
  <c r="O46"/>
  <c r="N47"/>
  <c r="O47"/>
  <c r="N48"/>
  <c r="O48"/>
  <c r="N49"/>
  <c r="O49"/>
  <c r="N50"/>
  <c r="O50"/>
  <c r="N51"/>
  <c r="O51"/>
  <c r="N52"/>
  <c r="O52"/>
  <c r="N53"/>
  <c r="O53"/>
  <c r="V37"/>
  <c r="W37" s="1"/>
  <c r="V38"/>
  <c r="W38" s="1"/>
  <c r="Y38" s="1"/>
  <c r="V39"/>
  <c r="W39" s="1"/>
  <c r="Y39" s="1"/>
  <c r="V40"/>
  <c r="W40" s="1"/>
  <c r="Y40" s="1"/>
  <c r="V41"/>
  <c r="W41" s="1"/>
  <c r="Y41" s="1"/>
  <c r="V42"/>
  <c r="W42" s="1"/>
  <c r="Y42" s="1"/>
  <c r="V43"/>
  <c r="W43" s="1"/>
  <c r="Y43" s="1"/>
  <c r="V44"/>
  <c r="W44" s="1"/>
  <c r="Y44" s="1"/>
  <c r="V45"/>
  <c r="W45" s="1"/>
  <c r="Y45" s="1"/>
  <c r="V46"/>
  <c r="W46" s="1"/>
  <c r="Y46" s="1"/>
  <c r="V47"/>
  <c r="W47" s="1"/>
  <c r="Y47" s="1"/>
  <c r="V48"/>
  <c r="W48" s="1"/>
  <c r="Y48" s="1"/>
  <c r="V49"/>
  <c r="W49" s="1"/>
  <c r="Y49" s="1"/>
  <c r="V50"/>
  <c r="W50" s="1"/>
  <c r="Y50" s="1"/>
  <c r="V51"/>
  <c r="W51" s="1"/>
  <c r="Y51" s="1"/>
  <c r="V52"/>
  <c r="W52" s="1"/>
  <c r="Y52" s="1"/>
  <c r="V53"/>
  <c r="W53" s="1"/>
  <c r="Y53" s="1"/>
  <c r="K37"/>
  <c r="L37"/>
  <c r="K38"/>
  <c r="L38"/>
  <c r="K39"/>
  <c r="L39"/>
  <c r="K40"/>
  <c r="L40"/>
  <c r="K41"/>
  <c r="L41"/>
  <c r="K42"/>
  <c r="L42"/>
  <c r="K43"/>
  <c r="L43"/>
  <c r="K44"/>
  <c r="L44"/>
  <c r="K45"/>
  <c r="L45"/>
  <c r="K46"/>
  <c r="L46"/>
  <c r="K47"/>
  <c r="L47"/>
  <c r="K48"/>
  <c r="L48"/>
  <c r="K49"/>
  <c r="L49"/>
  <c r="K50"/>
  <c r="L50"/>
  <c r="K51"/>
  <c r="L51"/>
  <c r="K52"/>
  <c r="L52"/>
  <c r="K53"/>
  <c r="L53"/>
  <c r="H37"/>
  <c r="I37"/>
  <c r="H38"/>
  <c r="I38"/>
  <c r="H39"/>
  <c r="I39"/>
  <c r="H40"/>
  <c r="I40"/>
  <c r="H41"/>
  <c r="I41"/>
  <c r="H42"/>
  <c r="I42"/>
  <c r="H43"/>
  <c r="I43"/>
  <c r="H44"/>
  <c r="I44"/>
  <c r="H45"/>
  <c r="I45"/>
  <c r="H46"/>
  <c r="I46"/>
  <c r="H47"/>
  <c r="I47"/>
  <c r="H48"/>
  <c r="I48"/>
  <c r="H49"/>
  <c r="I49"/>
  <c r="H50"/>
  <c r="I50"/>
  <c r="H51"/>
  <c r="I51"/>
  <c r="H52"/>
  <c r="I52"/>
  <c r="H53"/>
  <c r="I53"/>
  <c r="E37"/>
  <c r="F37"/>
  <c r="E38"/>
  <c r="F38"/>
  <c r="E39"/>
  <c r="F39"/>
  <c r="E40"/>
  <c r="F40"/>
  <c r="E41"/>
  <c r="F41"/>
  <c r="E42"/>
  <c r="F42"/>
  <c r="E43"/>
  <c r="F43"/>
  <c r="E44"/>
  <c r="F44"/>
  <c r="E45"/>
  <c r="F45"/>
  <c r="E46"/>
  <c r="F46"/>
  <c r="E47"/>
  <c r="F47"/>
  <c r="E48"/>
  <c r="F48"/>
  <c r="E49"/>
  <c r="F49"/>
  <c r="E50"/>
  <c r="F50"/>
  <c r="E51"/>
  <c r="F51"/>
  <c r="E52"/>
  <c r="F52"/>
  <c r="E53"/>
  <c r="F53"/>
  <c r="Y37" l="1"/>
  <c r="E35"/>
  <c r="F35"/>
  <c r="K35"/>
  <c r="L35"/>
  <c r="H35"/>
  <c r="I35"/>
  <c r="V35"/>
  <c r="W35" s="1"/>
  <c r="V36"/>
  <c r="W36" s="1"/>
  <c r="F36"/>
  <c r="I36"/>
  <c r="L36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6"/>
  <c r="K7"/>
  <c r="T7"/>
  <c r="Q7"/>
  <c r="V8"/>
  <c r="V9"/>
  <c r="V10"/>
  <c r="V11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V30"/>
  <c r="V31"/>
  <c r="V32"/>
  <c r="V33"/>
  <c r="V34"/>
  <c r="V7"/>
  <c r="Y36" l="1"/>
  <c r="Y35"/>
  <c r="N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6"/>
  <c r="H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6"/>
  <c r="E7"/>
  <c r="S63" l="1"/>
  <c r="S62" s="1"/>
  <c r="S58"/>
  <c r="S56"/>
  <c r="S55"/>
  <c r="P63"/>
  <c r="P62" s="1"/>
  <c r="P58"/>
  <c r="P56"/>
  <c r="P55"/>
  <c r="M63"/>
  <c r="M62" s="1"/>
  <c r="M58"/>
  <c r="M56"/>
  <c r="M55"/>
  <c r="J63"/>
  <c r="J62" s="1"/>
  <c r="J58"/>
  <c r="J56"/>
  <c r="J55"/>
  <c r="G63"/>
  <c r="G62" s="1"/>
  <c r="G61" s="1"/>
  <c r="G58"/>
  <c r="G56"/>
  <c r="G55"/>
  <c r="D63"/>
  <c r="D62" s="1"/>
  <c r="D58"/>
  <c r="D56"/>
  <c r="D55"/>
  <c r="U7"/>
  <c r="R7"/>
  <c r="O7"/>
  <c r="L34"/>
  <c r="L33"/>
  <c r="L32"/>
  <c r="L31"/>
  <c r="L30"/>
  <c r="L29"/>
  <c r="L28"/>
  <c r="L27"/>
  <c r="L26"/>
  <c r="L25"/>
  <c r="L24"/>
  <c r="L23"/>
  <c r="L22"/>
  <c r="L21"/>
  <c r="L20"/>
  <c r="L19"/>
  <c r="L18"/>
  <c r="L17"/>
  <c r="L16"/>
  <c r="L15"/>
  <c r="L14"/>
  <c r="L13"/>
  <c r="L12"/>
  <c r="L11"/>
  <c r="L10"/>
  <c r="L9"/>
  <c r="L8"/>
  <c r="L7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S74" l="1"/>
  <c r="S68"/>
  <c r="S73"/>
  <c r="S72"/>
  <c r="S71"/>
  <c r="S70"/>
  <c r="S69"/>
  <c r="S67"/>
  <c r="S66"/>
  <c r="P73"/>
  <c r="P71"/>
  <c r="P70"/>
  <c r="P69"/>
  <c r="P68"/>
  <c r="P67"/>
  <c r="P66"/>
  <c r="P74"/>
  <c r="P72"/>
  <c r="M71"/>
  <c r="M70"/>
  <c r="M68"/>
  <c r="M67"/>
  <c r="M66"/>
  <c r="M74"/>
  <c r="M73"/>
  <c r="M72"/>
  <c r="M69"/>
  <c r="J69"/>
  <c r="J68"/>
  <c r="J67"/>
  <c r="J74"/>
  <c r="J72"/>
  <c r="J73"/>
  <c r="J71"/>
  <c r="J66"/>
  <c r="J70"/>
  <c r="G67"/>
  <c r="G66"/>
  <c r="G71"/>
  <c r="G68"/>
  <c r="G74"/>
  <c r="G73"/>
  <c r="G72"/>
  <c r="G70"/>
  <c r="G69"/>
  <c r="D68"/>
  <c r="D69"/>
  <c r="D67"/>
  <c r="D66"/>
  <c r="D74"/>
  <c r="D70"/>
  <c r="D73"/>
  <c r="D72"/>
  <c r="D71"/>
  <c r="W12"/>
  <c r="Y12" s="1"/>
  <c r="W18"/>
  <c r="Y18" s="1"/>
  <c r="W24"/>
  <c r="Y24" s="1"/>
  <c r="W30"/>
  <c r="Y30" s="1"/>
  <c r="S61"/>
  <c r="P61"/>
  <c r="M61"/>
  <c r="J61"/>
  <c r="G60"/>
  <c r="G59" s="1"/>
  <c r="G64" s="1"/>
  <c r="G57" s="1"/>
  <c r="D61"/>
  <c r="W13"/>
  <c r="Y13" s="1"/>
  <c r="W19"/>
  <c r="Y19" s="1"/>
  <c r="W31"/>
  <c r="Y31" s="1"/>
  <c r="W25"/>
  <c r="Y25" s="1"/>
  <c r="W8"/>
  <c r="Y8" s="1"/>
  <c r="W14"/>
  <c r="Y14" s="1"/>
  <c r="W20"/>
  <c r="Y20" s="1"/>
  <c r="W26"/>
  <c r="W32"/>
  <c r="Y32" s="1"/>
  <c r="W9"/>
  <c r="Y9" s="1"/>
  <c r="W33"/>
  <c r="Y33" s="1"/>
  <c r="W27"/>
  <c r="Y27" s="1"/>
  <c r="W21"/>
  <c r="Y21" s="1"/>
  <c r="W15"/>
  <c r="Y15" s="1"/>
  <c r="W11"/>
  <c r="Y11" s="1"/>
  <c r="W17"/>
  <c r="Y17" s="1"/>
  <c r="W29"/>
  <c r="Y29" s="1"/>
  <c r="W23"/>
  <c r="Y23" s="1"/>
  <c r="W22"/>
  <c r="Y22" s="1"/>
  <c r="W16"/>
  <c r="Y16" s="1"/>
  <c r="W28"/>
  <c r="Y28" s="1"/>
  <c r="W34"/>
  <c r="Y34" s="1"/>
  <c r="W10"/>
  <c r="Y10" s="1"/>
  <c r="W7"/>
  <c r="Y7" l="1"/>
  <c r="X49"/>
  <c r="X42"/>
  <c r="X52"/>
  <c r="X47"/>
  <c r="X53"/>
  <c r="X43"/>
  <c r="X38"/>
  <c r="X48"/>
  <c r="X37"/>
  <c r="X44"/>
  <c r="X40"/>
  <c r="X50"/>
  <c r="X39"/>
  <c r="X46"/>
  <c r="X41"/>
  <c r="X51"/>
  <c r="X45"/>
  <c r="Y26"/>
  <c r="X36"/>
  <c r="X35"/>
  <c r="J75"/>
  <c r="S75"/>
  <c r="P75"/>
  <c r="M75"/>
  <c r="G75"/>
  <c r="F76" s="1"/>
  <c r="W74"/>
  <c r="W69"/>
  <c r="W73"/>
  <c r="W72"/>
  <c r="W71"/>
  <c r="W70"/>
  <c r="W68"/>
  <c r="W67"/>
  <c r="W66"/>
  <c r="X32"/>
  <c r="X22"/>
  <c r="X26"/>
  <c r="X23"/>
  <c r="X20"/>
  <c r="X28"/>
  <c r="X29"/>
  <c r="X14"/>
  <c r="X9"/>
  <c r="X17"/>
  <c r="X8"/>
  <c r="X16"/>
  <c r="X11"/>
  <c r="X25"/>
  <c r="X30"/>
  <c r="X7"/>
  <c r="X15"/>
  <c r="X31"/>
  <c r="X24"/>
  <c r="X21"/>
  <c r="X19"/>
  <c r="X18"/>
  <c r="X10"/>
  <c r="X27"/>
  <c r="X13"/>
  <c r="X12"/>
  <c r="X34"/>
  <c r="X33"/>
  <c r="W63"/>
  <c r="W62" s="1"/>
  <c r="W61" s="1"/>
  <c r="W60" s="1"/>
  <c r="W59" s="1"/>
  <c r="W58"/>
  <c r="W56"/>
  <c r="W55"/>
  <c r="S60"/>
  <c r="S59" s="1"/>
  <c r="S64" s="1"/>
  <c r="S57" s="1"/>
  <c r="P60"/>
  <c r="P59" s="1"/>
  <c r="P64" s="1"/>
  <c r="P57" s="1"/>
  <c r="M60"/>
  <c r="M59" s="1"/>
  <c r="M64" s="1"/>
  <c r="M57" s="1"/>
  <c r="J60"/>
  <c r="J59" s="1"/>
  <c r="J64" s="1"/>
  <c r="J57" s="1"/>
  <c r="D60"/>
  <c r="D59" s="1"/>
  <c r="D64" s="1"/>
  <c r="D57" s="1"/>
  <c r="D75"/>
  <c r="R76" l="1"/>
  <c r="W75"/>
  <c r="O76"/>
  <c r="L76"/>
  <c r="I76"/>
  <c r="C76"/>
  <c r="W64"/>
  <c r="W57" s="1"/>
  <c r="V76" l="1"/>
</calcChain>
</file>

<file path=xl/sharedStrings.xml><?xml version="1.0" encoding="utf-8"?>
<sst xmlns="http://schemas.openxmlformats.org/spreadsheetml/2006/main" count="67" uniqueCount="43">
  <si>
    <t>TOTAL</t>
  </si>
  <si>
    <t>PASS%</t>
  </si>
  <si>
    <t>BELOW 33%</t>
  </si>
  <si>
    <t>33-59%</t>
  </si>
  <si>
    <t>60-74%</t>
  </si>
  <si>
    <t>75-89%</t>
  </si>
  <si>
    <t xml:space="preserve">TOTAL APPEARED </t>
  </si>
  <si>
    <t>ENG</t>
  </si>
  <si>
    <t>RANK</t>
  </si>
  <si>
    <t>HIN</t>
  </si>
  <si>
    <t>PHY</t>
  </si>
  <si>
    <t>CHEM</t>
  </si>
  <si>
    <t>BIO</t>
  </si>
  <si>
    <t>S.N</t>
  </si>
  <si>
    <t>NAME OF THE STUDENT</t>
  </si>
  <si>
    <t>PERC.</t>
  </si>
  <si>
    <t>MATH</t>
  </si>
  <si>
    <t>PRINCIPAL</t>
  </si>
  <si>
    <t>TOTAL MARKS</t>
  </si>
  <si>
    <t>Class Teacher</t>
  </si>
  <si>
    <t>Exam I/c</t>
  </si>
  <si>
    <t>CONSOLIDATED RESULT 2024-25</t>
  </si>
  <si>
    <t>M/
B</t>
  </si>
  <si>
    <t>Rank</t>
  </si>
  <si>
    <t>Grade</t>
  </si>
  <si>
    <t>A1</t>
  </si>
  <si>
    <t>A2</t>
  </si>
  <si>
    <t>B1</t>
  </si>
  <si>
    <t>B2</t>
  </si>
  <si>
    <t>C1</t>
  </si>
  <si>
    <t>C2</t>
  </si>
  <si>
    <t>D1</t>
  </si>
  <si>
    <t>D2</t>
  </si>
  <si>
    <t>E</t>
  </si>
  <si>
    <t>PI</t>
  </si>
  <si>
    <t>SUB AVERAGE (OUT OF 40)</t>
  </si>
  <si>
    <t>90-95%</t>
  </si>
  <si>
    <t>95 above%</t>
  </si>
  <si>
    <t>CLASS: XII-SCIENCE</t>
  </si>
  <si>
    <t xml:space="preserve"> JAWAHAR NAVODAYA VIDYALAYA,SCHOOL ______________NAME</t>
  </si>
  <si>
    <t xml:space="preserve"> UT-4 (___________________-2025)</t>
  </si>
  <si>
    <t>Contact No: 9825962615</t>
  </si>
  <si>
    <t xml:space="preserve">Note: This software is free and Open Source
you can modify as per your requirement </t>
  </si>
</sst>
</file>

<file path=xl/styles.xml><?xml version="1.0" encoding="utf-8"?>
<styleSheet xmlns="http://schemas.openxmlformats.org/spreadsheetml/2006/main">
  <numFmts count="1">
    <numFmt numFmtId="164" formatCode="0.0"/>
  </numFmts>
  <fonts count="24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indexed="8"/>
      <name val="Calibri"/>
      <family val="2"/>
    </font>
    <font>
      <b/>
      <sz val="10"/>
      <color indexed="8"/>
      <name val="Arial"/>
      <family val="2"/>
    </font>
    <font>
      <b/>
      <sz val="10"/>
      <name val="Arial Narrow"/>
      <family val="2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</font>
    <font>
      <sz val="9"/>
      <name val="Arial Narrow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0"/>
      <color indexed="8"/>
      <name val="Calibri"/>
      <family val="2"/>
    </font>
    <font>
      <sz val="10"/>
      <color theme="1"/>
      <name val="Arial"/>
      <family val="2"/>
    </font>
    <font>
      <b/>
      <sz val="10"/>
      <color theme="1"/>
      <name val="Verdana"/>
      <family val="2"/>
    </font>
    <font>
      <b/>
      <sz val="8"/>
      <color theme="1"/>
      <name val="Verdana"/>
      <family val="2"/>
    </font>
    <font>
      <sz val="10"/>
      <color theme="1"/>
      <name val="Verdana"/>
      <family val="2"/>
    </font>
    <font>
      <b/>
      <sz val="10"/>
      <name val="Verdana"/>
      <family val="2"/>
    </font>
    <font>
      <sz val="10"/>
      <name val="Verdana"/>
      <family val="2"/>
    </font>
    <font>
      <b/>
      <sz val="9"/>
      <color theme="1"/>
      <name val="Verdana"/>
      <family val="2"/>
    </font>
    <font>
      <b/>
      <sz val="25"/>
      <color theme="1"/>
      <name val="Calibri"/>
      <family val="2"/>
    </font>
    <font>
      <b/>
      <sz val="18"/>
      <color theme="1"/>
      <name val="Arial"/>
      <family val="2"/>
    </font>
    <font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rgb="FFFFFF00"/>
      </patternFill>
    </fill>
    <fill>
      <patternFill patternType="solid">
        <fgColor rgb="FFEAF1DD"/>
        <bgColor rgb="FFEAF1DD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0" fontId="1" fillId="0" borderId="0"/>
  </cellStyleXfs>
  <cellXfs count="107">
    <xf numFmtId="0" fontId="0" fillId="0" borderId="0" xfId="0"/>
    <xf numFmtId="0" fontId="4" fillId="0" borderId="0" xfId="0" applyFont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0" fontId="8" fillId="0" borderId="0" xfId="0" applyFo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1" fontId="2" fillId="0" borderId="0" xfId="0" applyNumberFormat="1" applyFont="1" applyAlignment="1" applyProtection="1">
      <alignment horizontal="center"/>
      <protection hidden="1"/>
    </xf>
    <xf numFmtId="2" fontId="2" fillId="0" borderId="1" xfId="0" applyNumberFormat="1" applyFont="1" applyBorder="1" applyAlignment="1" applyProtection="1">
      <alignment horizontal="center" vertical="center"/>
      <protection hidden="1"/>
    </xf>
    <xf numFmtId="1" fontId="2" fillId="0" borderId="1" xfId="0" applyNumberFormat="1" applyFont="1" applyBorder="1" applyAlignment="1" applyProtection="1">
      <alignment horizontal="center" vertical="center"/>
      <protection hidden="1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/>
      <protection hidden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center" vertical="center"/>
    </xf>
    <xf numFmtId="0" fontId="12" fillId="0" borderId="0" xfId="0" applyFont="1" applyAlignment="1" applyProtection="1">
      <alignment horizontal="center"/>
      <protection locked="0"/>
    </xf>
    <xf numFmtId="0" fontId="13" fillId="0" borderId="0" xfId="0" applyFont="1" applyProtection="1">
      <protection locked="0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center"/>
      <protection locked="0"/>
    </xf>
    <xf numFmtId="0" fontId="15" fillId="0" borderId="0" xfId="0" applyFont="1" applyAlignment="1">
      <alignment horizontal="center"/>
    </xf>
    <xf numFmtId="0" fontId="15" fillId="0" borderId="0" xfId="0" applyFont="1"/>
    <xf numFmtId="0" fontId="16" fillId="0" borderId="0" xfId="0" applyFont="1" applyAlignment="1">
      <alignment horizontal="center"/>
    </xf>
    <xf numFmtId="0" fontId="6" fillId="3" borderId="1" xfId="0" applyFont="1" applyFill="1" applyBorder="1" applyAlignment="1" applyProtection="1">
      <alignment horizontal="center" vertical="center"/>
      <protection locked="0"/>
    </xf>
    <xf numFmtId="0" fontId="6" fillId="3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10" fillId="0" borderId="0" xfId="0" applyFont="1" applyAlignment="1">
      <alignment horizontal="left" vertical="center"/>
    </xf>
    <xf numFmtId="0" fontId="2" fillId="0" borderId="1" xfId="0" applyFont="1" applyBorder="1" applyAlignment="1" applyProtection="1">
      <alignment horizontal="center" vertical="center" textRotation="90"/>
      <protection locked="0"/>
    </xf>
    <xf numFmtId="0" fontId="4" fillId="0" borderId="1" xfId="0" applyFont="1" applyBorder="1" applyProtection="1">
      <protection locked="0"/>
    </xf>
    <xf numFmtId="0" fontId="0" fillId="0" borderId="1" xfId="0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11" fillId="0" borderId="1" xfId="0" applyFont="1" applyBorder="1" applyAlignment="1">
      <alignment horizontal="left" vertical="center"/>
    </xf>
    <xf numFmtId="1" fontId="17" fillId="0" borderId="1" xfId="0" applyNumberFormat="1" applyFont="1" applyBorder="1" applyAlignment="1">
      <alignment horizontal="center" vertical="center"/>
    </xf>
    <xf numFmtId="0" fontId="2" fillId="0" borderId="0" xfId="0" applyFont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locked="0"/>
    </xf>
    <xf numFmtId="1" fontId="19" fillId="0" borderId="0" xfId="0" applyNumberFormat="1" applyFont="1" applyAlignment="1">
      <alignment horizontal="center" vertical="center"/>
    </xf>
    <xf numFmtId="1" fontId="15" fillId="0" borderId="0" xfId="0" applyNumberFormat="1" applyFont="1" applyAlignment="1">
      <alignment horizontal="center" vertical="center"/>
    </xf>
    <xf numFmtId="1" fontId="19" fillId="0" borderId="1" xfId="0" applyNumberFormat="1" applyFont="1" applyBorder="1" applyAlignment="1">
      <alignment horizontal="center" vertical="center"/>
    </xf>
    <xf numFmtId="1" fontId="18" fillId="0" borderId="4" xfId="0" applyNumberFormat="1" applyFont="1" applyBorder="1" applyAlignment="1">
      <alignment horizontal="center" vertical="center"/>
    </xf>
    <xf numFmtId="1" fontId="18" fillId="0" borderId="0" xfId="0" applyNumberFormat="1" applyFont="1" applyAlignment="1">
      <alignment vertical="center"/>
    </xf>
    <xf numFmtId="1" fontId="18" fillId="0" borderId="1" xfId="0" applyNumberFormat="1" applyFont="1" applyBorder="1" applyAlignment="1">
      <alignment horizontal="center" vertical="center"/>
    </xf>
    <xf numFmtId="1" fontId="18" fillId="0" borderId="0" xfId="0" applyNumberFormat="1" applyFont="1" applyAlignment="1">
      <alignment horizontal="center" vertical="center"/>
    </xf>
    <xf numFmtId="2" fontId="18" fillId="0" borderId="0" xfId="0" applyNumberFormat="1" applyFont="1" applyAlignment="1">
      <alignment vertical="center"/>
    </xf>
    <xf numFmtId="1" fontId="2" fillId="0" borderId="0" xfId="0" applyNumberFormat="1" applyFont="1" applyAlignment="1" applyProtection="1">
      <alignment horizontal="center" vertical="center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14" fillId="0" borderId="0" xfId="0" applyFont="1" applyAlignment="1">
      <alignment horizontal="center" vertical="center"/>
    </xf>
    <xf numFmtId="2" fontId="6" fillId="0" borderId="0" xfId="0" applyNumberFormat="1" applyFont="1" applyAlignment="1" applyProtection="1">
      <alignment horizontal="center" vertical="center"/>
      <protection hidden="1"/>
    </xf>
    <xf numFmtId="2" fontId="6" fillId="0" borderId="0" xfId="0" applyNumberFormat="1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1" fontId="17" fillId="0" borderId="7" xfId="0" applyNumberFormat="1" applyFont="1" applyBorder="1" applyAlignment="1">
      <alignment horizontal="center" vertical="center"/>
    </xf>
    <xf numFmtId="2" fontId="19" fillId="0" borderId="1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1" fontId="20" fillId="0" borderId="1" xfId="0" applyNumberFormat="1" applyFont="1" applyBorder="1" applyAlignment="1">
      <alignment horizontal="center" vertical="center"/>
    </xf>
    <xf numFmtId="2" fontId="20" fillId="0" borderId="1" xfId="0" applyNumberFormat="1" applyFont="1" applyBorder="1" applyAlignment="1">
      <alignment horizontal="center" vertical="center"/>
    </xf>
    <xf numFmtId="164" fontId="20" fillId="0" borderId="1" xfId="0" applyNumberFormat="1" applyFont="1" applyBorder="1" applyAlignment="1">
      <alignment horizontal="center" vertical="center"/>
    </xf>
    <xf numFmtId="1" fontId="15" fillId="0" borderId="1" xfId="0" applyNumberFormat="1" applyFont="1" applyBorder="1" applyAlignment="1">
      <alignment horizontal="center" vertical="center"/>
    </xf>
    <xf numFmtId="0" fontId="6" fillId="0" borderId="0" xfId="0" applyFont="1" applyAlignment="1" applyProtection="1">
      <alignment horizontal="center" vertical="center" wrapText="1"/>
      <protection locked="0"/>
    </xf>
    <xf numFmtId="0" fontId="16" fillId="0" borderId="0" xfId="0" applyFont="1" applyAlignment="1">
      <alignment vertical="center"/>
    </xf>
    <xf numFmtId="0" fontId="15" fillId="0" borderId="2" xfId="0" applyFont="1" applyBorder="1" applyAlignment="1">
      <alignment horizontal="left" vertical="center"/>
    </xf>
    <xf numFmtId="0" fontId="15" fillId="0" borderId="2" xfId="0" applyFont="1" applyBorder="1" applyAlignment="1">
      <alignment vertical="center"/>
    </xf>
    <xf numFmtId="0" fontId="15" fillId="2" borderId="2" xfId="0" applyFont="1" applyFill="1" applyBorder="1" applyAlignment="1">
      <alignment horizontal="left" vertical="center"/>
    </xf>
    <xf numFmtId="0" fontId="15" fillId="0" borderId="1" xfId="0" applyFont="1" applyBorder="1" applyAlignment="1">
      <alignment horizontal="left" vertical="center"/>
    </xf>
    <xf numFmtId="0" fontId="6" fillId="3" borderId="4" xfId="0" applyFont="1" applyFill="1" applyBorder="1" applyAlignment="1" applyProtection="1">
      <alignment horizontal="center" vertical="center" wrapText="1"/>
      <protection locked="0"/>
    </xf>
    <xf numFmtId="0" fontId="15" fillId="2" borderId="1" xfId="0" applyFont="1" applyFill="1" applyBorder="1" applyAlignment="1">
      <alignment horizontal="left" vertical="center"/>
    </xf>
    <xf numFmtId="0" fontId="15" fillId="0" borderId="2" xfId="0" applyFont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4" fillId="0" borderId="1" xfId="0" applyFont="1" applyBorder="1" applyAlignment="1" applyProtection="1">
      <alignment horizontal="center"/>
      <protection locked="0"/>
    </xf>
    <xf numFmtId="0" fontId="10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0" fontId="15" fillId="0" borderId="0" xfId="0" applyFont="1" applyAlignment="1">
      <alignment horizontal="center"/>
    </xf>
    <xf numFmtId="0" fontId="18" fillId="0" borderId="1" xfId="0" applyFont="1" applyBorder="1" applyAlignment="1">
      <alignment horizontal="right" vertical="center"/>
    </xf>
    <xf numFmtId="0" fontId="11" fillId="0" borderId="0" xfId="0" applyFont="1" applyAlignment="1" applyProtection="1">
      <alignment horizontal="center"/>
      <protection locked="0"/>
    </xf>
    <xf numFmtId="0" fontId="18" fillId="0" borderId="8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6" fillId="0" borderId="5" xfId="0" applyFont="1" applyBorder="1" applyAlignment="1" applyProtection="1">
      <alignment horizontal="center"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11" fillId="0" borderId="1" xfId="0" applyFont="1" applyBorder="1" applyAlignment="1">
      <alignment horizontal="right"/>
    </xf>
    <xf numFmtId="2" fontId="18" fillId="0" borderId="1" xfId="0" applyNumberFormat="1" applyFont="1" applyBorder="1" applyAlignment="1">
      <alignment horizontal="center" vertical="center"/>
    </xf>
    <xf numFmtId="0" fontId="6" fillId="0" borderId="4" xfId="0" applyFont="1" applyBorder="1" applyAlignment="1" applyProtection="1">
      <alignment horizontal="center" vertical="center" wrapText="1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 textRotation="90"/>
      <protection locked="0"/>
    </xf>
    <xf numFmtId="0" fontId="9" fillId="0" borderId="1" xfId="0" applyFont="1" applyBorder="1" applyAlignment="1" applyProtection="1">
      <alignment horizontal="center" vertical="center" textRotation="90" wrapText="1"/>
      <protection locked="0"/>
    </xf>
    <xf numFmtId="0" fontId="21" fillId="4" borderId="0" xfId="0" applyFont="1" applyFill="1" applyBorder="1" applyAlignment="1">
      <alignment horizontal="center"/>
    </xf>
    <xf numFmtId="0" fontId="21" fillId="4" borderId="10" xfId="0" applyFont="1" applyFill="1" applyBorder="1" applyAlignment="1">
      <alignment horizontal="center"/>
    </xf>
    <xf numFmtId="0" fontId="22" fillId="5" borderId="11" xfId="0" applyFont="1" applyFill="1" applyBorder="1" applyAlignment="1">
      <alignment horizontal="center" vertical="center" wrapText="1"/>
    </xf>
    <xf numFmtId="0" fontId="23" fillId="0" borderId="12" xfId="0" applyFont="1" applyBorder="1"/>
    <xf numFmtId="0" fontId="23" fillId="0" borderId="13" xfId="0" applyFont="1" applyBorder="1"/>
    <xf numFmtId="0" fontId="23" fillId="0" borderId="14" xfId="0" applyFont="1" applyBorder="1"/>
    <xf numFmtId="0" fontId="0" fillId="0" borderId="0" xfId="0"/>
    <xf numFmtId="0" fontId="23" fillId="0" borderId="15" xfId="0" applyFont="1" applyBorder="1"/>
    <xf numFmtId="0" fontId="23" fillId="0" borderId="16" xfId="0" applyFont="1" applyBorder="1"/>
    <xf numFmtId="0" fontId="23" fillId="0" borderId="10" xfId="0" applyFont="1" applyBorder="1"/>
    <xf numFmtId="0" fontId="23" fillId="0" borderId="17" xfId="0" applyFont="1" applyBorder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H84"/>
  <sheetViews>
    <sheetView tabSelected="1" view="pageBreakPreview" zoomScaleNormal="145" zoomScaleSheetLayoutView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AA4" sqref="AA4:AH10"/>
    </sheetView>
  </sheetViews>
  <sheetFormatPr defaultColWidth="9" defaultRowHeight="12"/>
  <cols>
    <col min="1" max="1" width="5.42578125" style="4" bestFit="1" customWidth="1"/>
    <col min="2" max="2" width="29.85546875" style="1" customWidth="1"/>
    <col min="3" max="3" width="3" style="4" bestFit="1" customWidth="1"/>
    <col min="4" max="4" width="8" style="4" bestFit="1" customWidth="1"/>
    <col min="5" max="6" width="3.7109375" style="4" customWidth="1"/>
    <col min="7" max="7" width="8" style="4" bestFit="1" customWidth="1"/>
    <col min="8" max="9" width="3.7109375" style="4" customWidth="1"/>
    <col min="10" max="10" width="8" style="4" bestFit="1" customWidth="1"/>
    <col min="11" max="12" width="3.7109375" style="4" customWidth="1"/>
    <col min="13" max="13" width="8" style="4" bestFit="1" customWidth="1"/>
    <col min="14" max="15" width="3.7109375" style="4" customWidth="1"/>
    <col min="16" max="16" width="8" style="4" bestFit="1" customWidth="1"/>
    <col min="17" max="18" width="3.7109375" style="4" customWidth="1"/>
    <col min="19" max="19" width="8" style="4" bestFit="1" customWidth="1"/>
    <col min="20" max="21" width="3.7109375" style="4" customWidth="1"/>
    <col min="22" max="22" width="6.140625" style="1" customWidth="1"/>
    <col min="23" max="23" width="7.5703125" style="1" customWidth="1"/>
    <col min="24" max="24" width="3.5703125" style="1" customWidth="1"/>
    <col min="25" max="25" width="3.7109375" style="1" customWidth="1"/>
    <col min="26" max="26" width="10.140625" style="1" customWidth="1"/>
    <col min="27" max="27" width="12.140625" style="1" customWidth="1"/>
    <col min="28" max="16384" width="9" style="1"/>
  </cols>
  <sheetData>
    <row r="1" spans="1:34" ht="12.95" customHeight="1">
      <c r="A1" s="90" t="s">
        <v>39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</row>
    <row r="2" spans="1:34" ht="12.75">
      <c r="A2" s="91" t="s">
        <v>21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  <c r="Y2" s="91"/>
    </row>
    <row r="3" spans="1:34">
      <c r="A3" s="92" t="s">
        <v>40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  <c r="U3" s="92"/>
      <c r="V3" s="92"/>
      <c r="W3" s="92"/>
      <c r="X3" s="92"/>
      <c r="Y3" s="92"/>
    </row>
    <row r="4" spans="1:34">
      <c r="A4" s="93" t="s">
        <v>38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3"/>
      <c r="AA4" s="96" t="s">
        <v>41</v>
      </c>
      <c r="AB4" s="96"/>
      <c r="AC4" s="96"/>
      <c r="AD4" s="96"/>
      <c r="AE4" s="96"/>
      <c r="AF4" s="96"/>
      <c r="AG4" s="96"/>
      <c r="AH4" s="96"/>
    </row>
    <row r="5" spans="1:34" ht="15" customHeight="1" thickBot="1">
      <c r="A5" s="81" t="s">
        <v>13</v>
      </c>
      <c r="B5" s="83" t="s">
        <v>14</v>
      </c>
      <c r="C5" s="88" t="s">
        <v>22</v>
      </c>
      <c r="D5" s="73" t="s">
        <v>7</v>
      </c>
      <c r="E5" s="74"/>
      <c r="F5" s="75"/>
      <c r="G5" s="73" t="s">
        <v>9</v>
      </c>
      <c r="H5" s="74"/>
      <c r="I5" s="75"/>
      <c r="J5" s="73" t="s">
        <v>11</v>
      </c>
      <c r="K5" s="74"/>
      <c r="L5" s="75"/>
      <c r="M5" s="73" t="s">
        <v>10</v>
      </c>
      <c r="N5" s="74"/>
      <c r="O5" s="75"/>
      <c r="P5" s="73" t="s">
        <v>12</v>
      </c>
      <c r="Q5" s="74"/>
      <c r="R5" s="75"/>
      <c r="S5" s="73" t="s">
        <v>16</v>
      </c>
      <c r="T5" s="74"/>
      <c r="U5" s="75"/>
      <c r="V5" s="8" t="s">
        <v>0</v>
      </c>
      <c r="W5" s="85" t="s">
        <v>15</v>
      </c>
      <c r="X5" s="95" t="s">
        <v>8</v>
      </c>
      <c r="Y5" s="94" t="s">
        <v>24</v>
      </c>
      <c r="AA5" s="97"/>
      <c r="AB5" s="97"/>
      <c r="AC5" s="97"/>
      <c r="AD5" s="97"/>
      <c r="AE5" s="97"/>
      <c r="AF5" s="97"/>
      <c r="AG5" s="97"/>
      <c r="AH5" s="97"/>
    </row>
    <row r="6" spans="1:34" ht="34.5">
      <c r="A6" s="82"/>
      <c r="B6" s="84"/>
      <c r="C6" s="89"/>
      <c r="D6" s="9">
        <v>40</v>
      </c>
      <c r="E6" s="24" t="s">
        <v>23</v>
      </c>
      <c r="F6" s="24" t="s">
        <v>24</v>
      </c>
      <c r="G6" s="9">
        <v>40</v>
      </c>
      <c r="H6" s="24" t="s">
        <v>23</v>
      </c>
      <c r="I6" s="24" t="s">
        <v>24</v>
      </c>
      <c r="J6" s="11">
        <v>40</v>
      </c>
      <c r="K6" s="24" t="s">
        <v>23</v>
      </c>
      <c r="L6" s="24" t="s">
        <v>24</v>
      </c>
      <c r="M6" s="11">
        <v>40</v>
      </c>
      <c r="N6" s="24" t="s">
        <v>23</v>
      </c>
      <c r="O6" s="24" t="s">
        <v>24</v>
      </c>
      <c r="P6" s="11">
        <v>40</v>
      </c>
      <c r="Q6" s="24" t="s">
        <v>23</v>
      </c>
      <c r="R6" s="24" t="s">
        <v>24</v>
      </c>
      <c r="S6" s="11">
        <v>40</v>
      </c>
      <c r="T6" s="24" t="s">
        <v>23</v>
      </c>
      <c r="U6" s="24" t="s">
        <v>24</v>
      </c>
      <c r="V6" s="8">
        <v>200</v>
      </c>
      <c r="W6" s="85"/>
      <c r="X6" s="95"/>
      <c r="Y6" s="94"/>
      <c r="AA6" s="98" t="s">
        <v>42</v>
      </c>
      <c r="AB6" s="99"/>
      <c r="AC6" s="99"/>
      <c r="AD6" s="99"/>
      <c r="AE6" s="99"/>
      <c r="AF6" s="99"/>
      <c r="AG6" s="99"/>
      <c r="AH6" s="100"/>
    </row>
    <row r="7" spans="1:34" ht="30.95" customHeight="1">
      <c r="A7" s="30">
        <v>1201</v>
      </c>
      <c r="B7" s="58"/>
      <c r="C7" s="64"/>
      <c r="D7" s="58"/>
      <c r="E7" s="32" t="str">
        <f>IF(D7&gt;0,RANK(D7,$D$7:$D$53,0),"")</f>
        <v/>
      </c>
      <c r="F7" s="32" t="str">
        <f>IF(D7&gt;0,IF(D7&gt;=36.4,"A1",IF(D7&gt;=32.4,"A2",IF(D7&gt;=28.4,"B1",IF(D7&gt;=24.4,"B2",IF(D7&gt;=20.4,"C1",IF(D7&gt;=16.4,"C2",IF(D7&gt;=13.2,"D1",IF(D7&gt;=8.4,"D2","E")))))))),"")</f>
        <v/>
      </c>
      <c r="G7" s="58"/>
      <c r="H7" s="32" t="str">
        <f>IF(G7&gt;0,RANK(G7,$G$7:$G$53,0),"")</f>
        <v/>
      </c>
      <c r="I7" s="32" t="str">
        <f>IF(G7&gt;0,IF(G7&gt;=36.4,"A1",IF(G7&gt;=32.4,"A2",IF(G7&gt;=28.4,"B1",IF(G7&gt;=24.4,"B2",IF(G7&gt;=20.4,"C1",IF(G7&gt;=16.4,"C2",IF(G7&gt;=13.2,"D1",IF(G7&gt;=8.4,"D2","E")))))))),"")</f>
        <v/>
      </c>
      <c r="J7" s="58"/>
      <c r="K7" s="32" t="str">
        <f>IF(J7&gt;0,RANK(J7,$J$7:$J$53,0),"")</f>
        <v/>
      </c>
      <c r="L7" s="32" t="str">
        <f>IF(J7&gt;0,IF(J7&gt;=36.4,"A1",IF(J7&gt;=32.4,"A2",IF(J7&gt;=28.4,"B1",IF(J7&gt;=24.4,"B2",IF(J7&gt;=20.4,"C1",IF(J7&gt;=16.4,"C2",IF(J7&gt;=13.2,"D1",IF(J7&gt;=8.4,"D2","E")))))))),"")</f>
        <v/>
      </c>
      <c r="M7" s="58"/>
      <c r="N7" s="32" t="str">
        <f>IF(M7&gt;0,RANK(M7,$M$7:$M$53,0),"")</f>
        <v/>
      </c>
      <c r="O7" s="32" t="str">
        <f>IF(M7&gt;0,IF(M7&gt;=36.4,"A1",IF(M7&gt;=32.4,"A2",IF(M7&gt;=28.4,"B1",IF(M7&gt;=24.4,"B2",IF(M7&gt;=20.4,"C1",IF(M7&gt;=16.4,"C2",IF(M7&gt;=13.2,"D1",IF(M7&gt;=8.4,"D2","E")))))))),"")</f>
        <v/>
      </c>
      <c r="P7" s="58"/>
      <c r="Q7" s="32" t="str">
        <f>IF(P7&gt;0,RANK(P7,$P$7:$P$53,0),"")</f>
        <v/>
      </c>
      <c r="R7" s="32" t="str">
        <f>IF(P7&gt;0,IF(P7&gt;=36.4,"A1",IF(P7&gt;=32.4,"A2",IF(P7&gt;=28.4,"B1",IF(P7&gt;=24.4,"B2",IF(P7&gt;=20.4,"C1",IF(P7&gt;=16.4,"C2",IF(P7&gt;=13.2,"D1",IF(P7&gt;=8.4,"D2","E")))))))),"")</f>
        <v/>
      </c>
      <c r="S7" s="58"/>
      <c r="T7" s="32" t="str">
        <f>IF(S7&gt;0,RANK(S7,$S$7:$S$53,0),"")</f>
        <v/>
      </c>
      <c r="U7" s="32" t="str">
        <f>IF(S7&gt;0,IF(S7&gt;=36.4,"A1",IF(S7&gt;=32.4,"A2",IF(S7&gt;=28.4,"B1",IF(S7&gt;=24.4,"B2",IF(S7&gt;=20.4,"C1",IF(S7&gt;=16.4,"C2",IF(S7&gt;=13.2,"D1",IF(S7&gt;=8.4,"D2","E")))))))),"")</f>
        <v/>
      </c>
      <c r="V7" s="7">
        <f>SUM(D7,G7,J7,M7,P7,S7)</f>
        <v>0</v>
      </c>
      <c r="W7" s="6">
        <f>V7/200*100</f>
        <v>0</v>
      </c>
      <c r="X7" s="10">
        <f>RANK(W7,$W$7:$W$49)</f>
        <v>1</v>
      </c>
      <c r="Y7" s="32" t="str">
        <f>IF(W7&gt;=91,"A1",IF(W7&gt;=81,"A2",IF(W7&gt;=71,"B1",IF(W7&gt;=61,"B2",IF(W7&gt;=51,"C1",IF(W7&gt;=41,"C2",IF(W7&gt;=33,"D",IF(W7&gt;=21,"E1","E2"))))))))</f>
        <v>E2</v>
      </c>
      <c r="Z7"/>
      <c r="AA7" s="101"/>
      <c r="AB7" s="102"/>
      <c r="AC7" s="102"/>
      <c r="AD7" s="102"/>
      <c r="AE7" s="102"/>
      <c r="AF7" s="102"/>
      <c r="AG7" s="102"/>
      <c r="AH7" s="103"/>
    </row>
    <row r="8" spans="1:34" ht="30.95" customHeight="1">
      <c r="A8" s="30">
        <v>1202</v>
      </c>
      <c r="B8" s="58"/>
      <c r="C8" s="64"/>
      <c r="D8" s="58"/>
      <c r="E8" s="32" t="str">
        <f t="shared" ref="E8:E36" si="0">IF(D8&gt;0,RANK(D8,$D$7:$D$53,0),"")</f>
        <v/>
      </c>
      <c r="F8" s="32" t="str">
        <f t="shared" ref="F8:F36" si="1">IF(D8&gt;0,IF(D8&gt;=36.4,"A1",IF(D8&gt;=32.4,"A2",IF(D8&gt;=28.4,"B1",IF(D8&gt;=24.4,"B2",IF(D8&gt;=20.4,"C1",IF(D8&gt;=16.4,"C2",IF(D8&gt;=13.2,"D1",IF(D8&gt;=8.4,"D2","E")))))))),"")</f>
        <v/>
      </c>
      <c r="G8" s="58"/>
      <c r="H8" s="32" t="str">
        <f t="shared" ref="H8:H36" si="2">IF(G8&gt;0,RANK(G8,$G$7:$G$53,0),"")</f>
        <v/>
      </c>
      <c r="I8" s="32" t="str">
        <f t="shared" ref="I8:I36" si="3">IF(G8&gt;0,IF(G8&gt;=36.4,"A1",IF(G8&gt;=32.4,"A2",IF(G8&gt;=28.4,"B1",IF(G8&gt;=24.4,"B2",IF(G8&gt;=20.4,"C1",IF(G8&gt;=16.4,"C2",IF(G8&gt;=13.2,"D1",IF(G8&gt;=8.4,"D2","E")))))))),"")</f>
        <v/>
      </c>
      <c r="J8" s="58"/>
      <c r="K8" s="32" t="str">
        <f t="shared" ref="K8:K36" si="4">IF(J8&gt;0,RANK(J8,$J$7:$J$53,0),"")</f>
        <v/>
      </c>
      <c r="L8" s="32" t="str">
        <f t="shared" ref="L8:L36" si="5">IF(J8&gt;0,IF(J8&gt;=36.4,"A1",IF(J8&gt;=32.4,"A2",IF(J8&gt;=28.4,"B1",IF(J8&gt;=24.4,"B2",IF(J8&gt;=20.4,"C1",IF(J8&gt;=16.4,"C2",IF(J8&gt;=13.2,"D1",IF(J8&gt;=8.4,"D2","E")))))))),"")</f>
        <v/>
      </c>
      <c r="M8" s="58"/>
      <c r="N8" s="32" t="str">
        <f t="shared" ref="N8:N53" si="6">IF(M8&gt;0,RANK(M8,$M$7:$M$53,0),"")</f>
        <v/>
      </c>
      <c r="O8" s="32" t="str">
        <f t="shared" ref="O8:O53" si="7">IF(M8&gt;0,IF(M8&gt;=36.4,"A1",IF(M8&gt;=32.4,"A2",IF(M8&gt;=28.4,"B1",IF(M8&gt;=24.4,"B2",IF(M8&gt;=20.4,"C1",IF(M8&gt;=16.4,"C2",IF(M8&gt;=13.2,"D1",IF(M8&gt;=8.4,"D2","E")))))))),"")</f>
        <v/>
      </c>
      <c r="P8" s="58"/>
      <c r="Q8" s="32" t="str">
        <f t="shared" ref="Q8:Q53" si="8">IF(P8&gt;0,RANK(P8,$P$7:$P$53,0),"")</f>
        <v/>
      </c>
      <c r="R8" s="32" t="str">
        <f t="shared" ref="R8:R53" si="9">IF(P8&gt;0,IF(P8&gt;=36.4,"A1",IF(P8&gt;=32.4,"A2",IF(P8&gt;=28.4,"B1",IF(P8&gt;=24.4,"B2",IF(P8&gt;=20.4,"C1",IF(P8&gt;=16.4,"C2",IF(P8&gt;=13.2,"D1",IF(P8&gt;=8.4,"D2","E")))))))),"")</f>
        <v/>
      </c>
      <c r="S8" s="58"/>
      <c r="T8" s="32" t="str">
        <f t="shared" ref="T8:T53" si="10">IF(S8&gt;0,RANK(S8,$S$7:$S$53,0),"")</f>
        <v/>
      </c>
      <c r="U8" s="32" t="str">
        <f t="shared" ref="U8:U53" si="11">IF(S8&gt;0,IF(S8&gt;=36.4,"A1",IF(S8&gt;=32.4,"A2",IF(S8&gt;=28.4,"B1",IF(S8&gt;=24.4,"B2",IF(S8&gt;=20.4,"C1",IF(S8&gt;=16.4,"C2",IF(S8&gt;=13.2,"D1",IF(S8&gt;=8.4,"D2","E")))))))),"")</f>
        <v/>
      </c>
      <c r="V8" s="7">
        <f t="shared" ref="V8:V34" si="12">SUM(D8,G8,J8,M8,P8,S8)</f>
        <v>0</v>
      </c>
      <c r="W8" s="6">
        <f t="shared" ref="W8:W34" si="13">V8/200*100</f>
        <v>0</v>
      </c>
      <c r="X8" s="10">
        <f t="shared" ref="X8:X34" si="14">RANK(W8,$W$7:$W$49)</f>
        <v>1</v>
      </c>
      <c r="Y8" s="32" t="str">
        <f t="shared" ref="Y8:Y34" si="15">IF(W8&gt;=91,"A1",IF(W8&gt;=81,"A2",IF(W8&gt;=71,"B1",IF(W8&gt;=61,"B2",IF(W8&gt;=51,"C1",IF(W8&gt;=41,"C2",IF(W8&gt;=33,"D",IF(W8&gt;=21,"E1","E2"))))))))</f>
        <v>E2</v>
      </c>
      <c r="Z8"/>
      <c r="AA8" s="101"/>
      <c r="AB8" s="102"/>
      <c r="AC8" s="102"/>
      <c r="AD8" s="102"/>
      <c r="AE8" s="102"/>
      <c r="AF8" s="102"/>
      <c r="AG8" s="102"/>
      <c r="AH8" s="103"/>
    </row>
    <row r="9" spans="1:34" ht="30.95" customHeight="1">
      <c r="A9" s="30">
        <v>1203</v>
      </c>
      <c r="B9" s="59"/>
      <c r="C9" s="64"/>
      <c r="D9" s="59"/>
      <c r="E9" s="32" t="str">
        <f t="shared" si="0"/>
        <v/>
      </c>
      <c r="F9" s="32" t="str">
        <f t="shared" si="1"/>
        <v/>
      </c>
      <c r="G9" s="59"/>
      <c r="H9" s="32" t="str">
        <f t="shared" si="2"/>
        <v/>
      </c>
      <c r="I9" s="32" t="str">
        <f t="shared" si="3"/>
        <v/>
      </c>
      <c r="J9" s="59"/>
      <c r="K9" s="32" t="str">
        <f t="shared" si="4"/>
        <v/>
      </c>
      <c r="L9" s="32" t="str">
        <f t="shared" si="5"/>
        <v/>
      </c>
      <c r="M9" s="59"/>
      <c r="N9" s="32" t="str">
        <f t="shared" si="6"/>
        <v/>
      </c>
      <c r="O9" s="32" t="str">
        <f t="shared" si="7"/>
        <v/>
      </c>
      <c r="P9" s="59"/>
      <c r="Q9" s="32" t="str">
        <f t="shared" si="8"/>
        <v/>
      </c>
      <c r="R9" s="32" t="str">
        <f t="shared" si="9"/>
        <v/>
      </c>
      <c r="S9" s="59"/>
      <c r="T9" s="32" t="str">
        <f t="shared" si="10"/>
        <v/>
      </c>
      <c r="U9" s="32" t="str">
        <f t="shared" si="11"/>
        <v/>
      </c>
      <c r="V9" s="7">
        <f t="shared" si="12"/>
        <v>0</v>
      </c>
      <c r="W9" s="6">
        <f t="shared" si="13"/>
        <v>0</v>
      </c>
      <c r="X9" s="10">
        <f t="shared" si="14"/>
        <v>1</v>
      </c>
      <c r="Y9" s="32" t="str">
        <f t="shared" si="15"/>
        <v>E2</v>
      </c>
      <c r="Z9"/>
      <c r="AA9" s="101"/>
      <c r="AB9" s="102"/>
      <c r="AC9" s="102"/>
      <c r="AD9" s="102"/>
      <c r="AE9" s="102"/>
      <c r="AF9" s="102"/>
      <c r="AG9" s="102"/>
      <c r="AH9" s="103"/>
    </row>
    <row r="10" spans="1:34" ht="30.95" customHeight="1" thickBot="1">
      <c r="A10" s="30">
        <v>1204</v>
      </c>
      <c r="B10" s="58"/>
      <c r="C10" s="64"/>
      <c r="D10" s="58"/>
      <c r="E10" s="32" t="str">
        <f t="shared" si="0"/>
        <v/>
      </c>
      <c r="F10" s="32" t="str">
        <f t="shared" si="1"/>
        <v/>
      </c>
      <c r="G10" s="58"/>
      <c r="H10" s="32" t="str">
        <f t="shared" si="2"/>
        <v/>
      </c>
      <c r="I10" s="32" t="str">
        <f t="shared" si="3"/>
        <v/>
      </c>
      <c r="J10" s="58"/>
      <c r="K10" s="32" t="str">
        <f t="shared" si="4"/>
        <v/>
      </c>
      <c r="L10" s="32" t="str">
        <f t="shared" si="5"/>
        <v/>
      </c>
      <c r="M10" s="58"/>
      <c r="N10" s="32" t="str">
        <f t="shared" si="6"/>
        <v/>
      </c>
      <c r="O10" s="32" t="str">
        <f t="shared" si="7"/>
        <v/>
      </c>
      <c r="P10" s="58"/>
      <c r="Q10" s="32" t="str">
        <f t="shared" si="8"/>
        <v/>
      </c>
      <c r="R10" s="32" t="str">
        <f t="shared" si="9"/>
        <v/>
      </c>
      <c r="S10" s="58"/>
      <c r="T10" s="32" t="str">
        <f t="shared" si="10"/>
        <v/>
      </c>
      <c r="U10" s="32" t="str">
        <f t="shared" si="11"/>
        <v/>
      </c>
      <c r="V10" s="7">
        <f t="shared" si="12"/>
        <v>0</v>
      </c>
      <c r="W10" s="6">
        <f t="shared" si="13"/>
        <v>0</v>
      </c>
      <c r="X10" s="10">
        <f t="shared" si="14"/>
        <v>1</v>
      </c>
      <c r="Y10" s="32" t="str">
        <f t="shared" si="15"/>
        <v>E2</v>
      </c>
      <c r="Z10"/>
      <c r="AA10" s="104"/>
      <c r="AB10" s="105"/>
      <c r="AC10" s="105"/>
      <c r="AD10" s="105"/>
      <c r="AE10" s="105"/>
      <c r="AF10" s="105"/>
      <c r="AG10" s="105"/>
      <c r="AH10" s="106"/>
    </row>
    <row r="11" spans="1:34" ht="30.95" customHeight="1">
      <c r="A11" s="30">
        <v>1205</v>
      </c>
      <c r="B11" s="60"/>
      <c r="C11" s="65"/>
      <c r="D11" s="60"/>
      <c r="E11" s="32" t="str">
        <f t="shared" si="0"/>
        <v/>
      </c>
      <c r="F11" s="32" t="str">
        <f t="shared" si="1"/>
        <v/>
      </c>
      <c r="G11" s="60"/>
      <c r="H11" s="32" t="str">
        <f t="shared" si="2"/>
        <v/>
      </c>
      <c r="I11" s="32" t="str">
        <f t="shared" si="3"/>
        <v/>
      </c>
      <c r="J11" s="60"/>
      <c r="K11" s="32" t="str">
        <f t="shared" si="4"/>
        <v/>
      </c>
      <c r="L11" s="32" t="str">
        <f t="shared" si="5"/>
        <v/>
      </c>
      <c r="M11" s="60"/>
      <c r="N11" s="32" t="str">
        <f t="shared" si="6"/>
        <v/>
      </c>
      <c r="O11" s="32" t="str">
        <f t="shared" si="7"/>
        <v/>
      </c>
      <c r="P11" s="60"/>
      <c r="Q11" s="32" t="str">
        <f t="shared" si="8"/>
        <v/>
      </c>
      <c r="R11" s="32" t="str">
        <f t="shared" si="9"/>
        <v/>
      </c>
      <c r="S11" s="60"/>
      <c r="T11" s="32" t="str">
        <f t="shared" si="10"/>
        <v/>
      </c>
      <c r="U11" s="32" t="str">
        <f t="shared" si="11"/>
        <v/>
      </c>
      <c r="V11" s="7">
        <f t="shared" si="12"/>
        <v>0</v>
      </c>
      <c r="W11" s="6">
        <f t="shared" si="13"/>
        <v>0</v>
      </c>
      <c r="X11" s="10">
        <f t="shared" si="14"/>
        <v>1</v>
      </c>
      <c r="Y11" s="32" t="str">
        <f t="shared" si="15"/>
        <v>E2</v>
      </c>
      <c r="Z11"/>
    </row>
    <row r="12" spans="1:34" ht="30.95" customHeight="1">
      <c r="A12" s="30">
        <v>1206</v>
      </c>
      <c r="B12" s="58"/>
      <c r="C12" s="64"/>
      <c r="D12" s="58"/>
      <c r="E12" s="32" t="str">
        <f t="shared" si="0"/>
        <v/>
      </c>
      <c r="F12" s="32" t="str">
        <f t="shared" si="1"/>
        <v/>
      </c>
      <c r="G12" s="58"/>
      <c r="H12" s="32" t="str">
        <f t="shared" si="2"/>
        <v/>
      </c>
      <c r="I12" s="32" t="str">
        <f t="shared" si="3"/>
        <v/>
      </c>
      <c r="J12" s="58"/>
      <c r="K12" s="32" t="str">
        <f t="shared" si="4"/>
        <v/>
      </c>
      <c r="L12" s="32" t="str">
        <f t="shared" si="5"/>
        <v/>
      </c>
      <c r="M12" s="58"/>
      <c r="N12" s="32" t="str">
        <f t="shared" si="6"/>
        <v/>
      </c>
      <c r="O12" s="32" t="str">
        <f t="shared" si="7"/>
        <v/>
      </c>
      <c r="P12" s="58"/>
      <c r="Q12" s="32" t="str">
        <f t="shared" si="8"/>
        <v/>
      </c>
      <c r="R12" s="32" t="str">
        <f t="shared" si="9"/>
        <v/>
      </c>
      <c r="S12" s="58"/>
      <c r="T12" s="32" t="str">
        <f t="shared" si="10"/>
        <v/>
      </c>
      <c r="U12" s="32" t="str">
        <f t="shared" si="11"/>
        <v/>
      </c>
      <c r="V12" s="7">
        <f t="shared" si="12"/>
        <v>0</v>
      </c>
      <c r="W12" s="6">
        <f t="shared" si="13"/>
        <v>0</v>
      </c>
      <c r="X12" s="10">
        <f t="shared" si="14"/>
        <v>1</v>
      </c>
      <c r="Y12" s="32" t="str">
        <f t="shared" si="15"/>
        <v>E2</v>
      </c>
      <c r="Z12"/>
    </row>
    <row r="13" spans="1:34" ht="30.95" customHeight="1">
      <c r="A13" s="30">
        <v>1207</v>
      </c>
      <c r="B13" s="58"/>
      <c r="C13" s="64"/>
      <c r="D13" s="58"/>
      <c r="E13" s="32" t="str">
        <f t="shared" si="0"/>
        <v/>
      </c>
      <c r="F13" s="32" t="str">
        <f t="shared" si="1"/>
        <v/>
      </c>
      <c r="G13" s="58"/>
      <c r="H13" s="32" t="str">
        <f t="shared" si="2"/>
        <v/>
      </c>
      <c r="I13" s="32" t="str">
        <f t="shared" si="3"/>
        <v/>
      </c>
      <c r="J13" s="58"/>
      <c r="K13" s="32" t="str">
        <f t="shared" si="4"/>
        <v/>
      </c>
      <c r="L13" s="32" t="str">
        <f t="shared" si="5"/>
        <v/>
      </c>
      <c r="M13" s="58"/>
      <c r="N13" s="32" t="str">
        <f t="shared" si="6"/>
        <v/>
      </c>
      <c r="O13" s="32" t="str">
        <f t="shared" si="7"/>
        <v/>
      </c>
      <c r="P13" s="58"/>
      <c r="Q13" s="32" t="str">
        <f t="shared" si="8"/>
        <v/>
      </c>
      <c r="R13" s="32" t="str">
        <f t="shared" si="9"/>
        <v/>
      </c>
      <c r="S13" s="58"/>
      <c r="T13" s="32" t="str">
        <f t="shared" si="10"/>
        <v/>
      </c>
      <c r="U13" s="32" t="str">
        <f t="shared" si="11"/>
        <v/>
      </c>
      <c r="V13" s="7">
        <f t="shared" si="12"/>
        <v>0</v>
      </c>
      <c r="W13" s="6">
        <f t="shared" si="13"/>
        <v>0</v>
      </c>
      <c r="X13" s="10">
        <f t="shared" si="14"/>
        <v>1</v>
      </c>
      <c r="Y13" s="32" t="str">
        <f t="shared" si="15"/>
        <v>E2</v>
      </c>
      <c r="Z13"/>
    </row>
    <row r="14" spans="1:34" ht="30.95" customHeight="1">
      <c r="A14" s="30">
        <v>1208</v>
      </c>
      <c r="B14" s="58"/>
      <c r="C14" s="64"/>
      <c r="D14" s="58"/>
      <c r="E14" s="32" t="str">
        <f t="shared" si="0"/>
        <v/>
      </c>
      <c r="F14" s="32" t="str">
        <f t="shared" si="1"/>
        <v/>
      </c>
      <c r="G14" s="58"/>
      <c r="H14" s="32" t="str">
        <f t="shared" si="2"/>
        <v/>
      </c>
      <c r="I14" s="32" t="str">
        <f t="shared" si="3"/>
        <v/>
      </c>
      <c r="J14" s="58"/>
      <c r="K14" s="32" t="str">
        <f t="shared" si="4"/>
        <v/>
      </c>
      <c r="L14" s="32" t="str">
        <f t="shared" si="5"/>
        <v/>
      </c>
      <c r="M14" s="58"/>
      <c r="N14" s="32" t="str">
        <f t="shared" si="6"/>
        <v/>
      </c>
      <c r="O14" s="32" t="str">
        <f t="shared" si="7"/>
        <v/>
      </c>
      <c r="P14" s="58"/>
      <c r="Q14" s="32" t="str">
        <f t="shared" si="8"/>
        <v/>
      </c>
      <c r="R14" s="32" t="str">
        <f t="shared" si="9"/>
        <v/>
      </c>
      <c r="S14" s="58"/>
      <c r="T14" s="32" t="str">
        <f t="shared" si="10"/>
        <v/>
      </c>
      <c r="U14" s="32" t="str">
        <f t="shared" si="11"/>
        <v/>
      </c>
      <c r="V14" s="7">
        <f t="shared" si="12"/>
        <v>0</v>
      </c>
      <c r="W14" s="6">
        <f t="shared" si="13"/>
        <v>0</v>
      </c>
      <c r="X14" s="10">
        <f t="shared" si="14"/>
        <v>1</v>
      </c>
      <c r="Y14" s="32" t="str">
        <f t="shared" si="15"/>
        <v>E2</v>
      </c>
      <c r="Z14"/>
    </row>
    <row r="15" spans="1:34" ht="30.95" customHeight="1">
      <c r="A15" s="30">
        <v>1209</v>
      </c>
      <c r="B15" s="60"/>
      <c r="C15" s="65"/>
      <c r="D15" s="60"/>
      <c r="E15" s="32" t="str">
        <f t="shared" si="0"/>
        <v/>
      </c>
      <c r="F15" s="32" t="str">
        <f t="shared" si="1"/>
        <v/>
      </c>
      <c r="G15" s="60"/>
      <c r="H15" s="32" t="str">
        <f t="shared" si="2"/>
        <v/>
      </c>
      <c r="I15" s="32" t="str">
        <f t="shared" si="3"/>
        <v/>
      </c>
      <c r="J15" s="60"/>
      <c r="K15" s="32" t="str">
        <f t="shared" si="4"/>
        <v/>
      </c>
      <c r="L15" s="32" t="str">
        <f t="shared" si="5"/>
        <v/>
      </c>
      <c r="M15" s="60"/>
      <c r="N15" s="32" t="str">
        <f t="shared" si="6"/>
        <v/>
      </c>
      <c r="O15" s="32" t="str">
        <f t="shared" si="7"/>
        <v/>
      </c>
      <c r="P15" s="60"/>
      <c r="Q15" s="32" t="str">
        <f t="shared" si="8"/>
        <v/>
      </c>
      <c r="R15" s="32" t="str">
        <f t="shared" si="9"/>
        <v/>
      </c>
      <c r="S15" s="60"/>
      <c r="T15" s="32" t="str">
        <f t="shared" si="10"/>
        <v/>
      </c>
      <c r="U15" s="32" t="str">
        <f t="shared" si="11"/>
        <v/>
      </c>
      <c r="V15" s="7">
        <f t="shared" si="12"/>
        <v>0</v>
      </c>
      <c r="W15" s="6">
        <f t="shared" si="13"/>
        <v>0</v>
      </c>
      <c r="X15" s="10">
        <f t="shared" si="14"/>
        <v>1</v>
      </c>
      <c r="Y15" s="32" t="str">
        <f t="shared" si="15"/>
        <v>E2</v>
      </c>
      <c r="Z15"/>
    </row>
    <row r="16" spans="1:34" ht="30.95" customHeight="1">
      <c r="A16" s="30">
        <v>1210</v>
      </c>
      <c r="B16" s="58"/>
      <c r="C16" s="64"/>
      <c r="D16" s="58"/>
      <c r="E16" s="32" t="str">
        <f t="shared" si="0"/>
        <v/>
      </c>
      <c r="F16" s="32" t="str">
        <f t="shared" si="1"/>
        <v/>
      </c>
      <c r="G16" s="58"/>
      <c r="H16" s="32" t="str">
        <f t="shared" si="2"/>
        <v/>
      </c>
      <c r="I16" s="32" t="str">
        <f t="shared" si="3"/>
        <v/>
      </c>
      <c r="J16" s="58"/>
      <c r="K16" s="32" t="str">
        <f t="shared" si="4"/>
        <v/>
      </c>
      <c r="L16" s="32" t="str">
        <f t="shared" si="5"/>
        <v/>
      </c>
      <c r="M16" s="58"/>
      <c r="N16" s="32" t="str">
        <f t="shared" si="6"/>
        <v/>
      </c>
      <c r="O16" s="32" t="str">
        <f t="shared" si="7"/>
        <v/>
      </c>
      <c r="P16" s="58"/>
      <c r="Q16" s="32" t="str">
        <f t="shared" si="8"/>
        <v/>
      </c>
      <c r="R16" s="32" t="str">
        <f t="shared" si="9"/>
        <v/>
      </c>
      <c r="S16" s="58"/>
      <c r="T16" s="32" t="str">
        <f t="shared" si="10"/>
        <v/>
      </c>
      <c r="U16" s="32" t="str">
        <f t="shared" si="11"/>
        <v/>
      </c>
      <c r="V16" s="7">
        <f t="shared" si="12"/>
        <v>0</v>
      </c>
      <c r="W16" s="6">
        <f t="shared" si="13"/>
        <v>0</v>
      </c>
      <c r="X16" s="10">
        <f t="shared" si="14"/>
        <v>1</v>
      </c>
      <c r="Y16" s="32" t="str">
        <f t="shared" si="15"/>
        <v>E2</v>
      </c>
      <c r="Z16"/>
    </row>
    <row r="17" spans="1:26" ht="30.95" customHeight="1">
      <c r="A17" s="30">
        <v>1211</v>
      </c>
      <c r="B17" s="58"/>
      <c r="C17" s="64"/>
      <c r="D17" s="58"/>
      <c r="E17" s="32" t="str">
        <f t="shared" si="0"/>
        <v/>
      </c>
      <c r="F17" s="32" t="str">
        <f t="shared" si="1"/>
        <v/>
      </c>
      <c r="G17" s="58"/>
      <c r="H17" s="32" t="str">
        <f t="shared" si="2"/>
        <v/>
      </c>
      <c r="I17" s="32" t="str">
        <f t="shared" si="3"/>
        <v/>
      </c>
      <c r="J17" s="58"/>
      <c r="K17" s="32" t="str">
        <f t="shared" si="4"/>
        <v/>
      </c>
      <c r="L17" s="32" t="str">
        <f t="shared" si="5"/>
        <v/>
      </c>
      <c r="M17" s="58"/>
      <c r="N17" s="32" t="str">
        <f t="shared" si="6"/>
        <v/>
      </c>
      <c r="O17" s="32" t="str">
        <f t="shared" si="7"/>
        <v/>
      </c>
      <c r="P17" s="58"/>
      <c r="Q17" s="32" t="str">
        <f t="shared" si="8"/>
        <v/>
      </c>
      <c r="R17" s="32" t="str">
        <f t="shared" si="9"/>
        <v/>
      </c>
      <c r="S17" s="58"/>
      <c r="T17" s="32" t="str">
        <f t="shared" si="10"/>
        <v/>
      </c>
      <c r="U17" s="32" t="str">
        <f t="shared" si="11"/>
        <v/>
      </c>
      <c r="V17" s="7">
        <f t="shared" si="12"/>
        <v>0</v>
      </c>
      <c r="W17" s="6">
        <f t="shared" si="13"/>
        <v>0</v>
      </c>
      <c r="X17" s="10">
        <f t="shared" si="14"/>
        <v>1</v>
      </c>
      <c r="Y17" s="32" t="str">
        <f t="shared" si="15"/>
        <v>E2</v>
      </c>
      <c r="Z17"/>
    </row>
    <row r="18" spans="1:26" ht="30.95" customHeight="1">
      <c r="A18" s="30">
        <v>1212</v>
      </c>
      <c r="B18" s="60"/>
      <c r="C18" s="65"/>
      <c r="D18" s="60"/>
      <c r="E18" s="32" t="str">
        <f t="shared" si="0"/>
        <v/>
      </c>
      <c r="F18" s="32" t="str">
        <f t="shared" si="1"/>
        <v/>
      </c>
      <c r="G18" s="60"/>
      <c r="H18" s="32" t="str">
        <f t="shared" si="2"/>
        <v/>
      </c>
      <c r="I18" s="32" t="str">
        <f t="shared" si="3"/>
        <v/>
      </c>
      <c r="J18" s="60"/>
      <c r="K18" s="32" t="str">
        <f t="shared" si="4"/>
        <v/>
      </c>
      <c r="L18" s="32" t="str">
        <f t="shared" si="5"/>
        <v/>
      </c>
      <c r="M18" s="60"/>
      <c r="N18" s="32" t="str">
        <f t="shared" si="6"/>
        <v/>
      </c>
      <c r="O18" s="32" t="str">
        <f t="shared" si="7"/>
        <v/>
      </c>
      <c r="P18" s="60"/>
      <c r="Q18" s="32" t="str">
        <f t="shared" si="8"/>
        <v/>
      </c>
      <c r="R18" s="32" t="str">
        <f t="shared" si="9"/>
        <v/>
      </c>
      <c r="S18" s="60"/>
      <c r="T18" s="32" t="str">
        <f t="shared" si="10"/>
        <v/>
      </c>
      <c r="U18" s="32" t="str">
        <f t="shared" si="11"/>
        <v/>
      </c>
      <c r="V18" s="7">
        <f t="shared" si="12"/>
        <v>0</v>
      </c>
      <c r="W18" s="6">
        <f t="shared" si="13"/>
        <v>0</v>
      </c>
      <c r="X18" s="10">
        <f t="shared" si="14"/>
        <v>1</v>
      </c>
      <c r="Y18" s="32" t="str">
        <f t="shared" si="15"/>
        <v>E2</v>
      </c>
      <c r="Z18"/>
    </row>
    <row r="19" spans="1:26" ht="30.95" customHeight="1">
      <c r="A19" s="30">
        <v>1213</v>
      </c>
      <c r="B19" s="58"/>
      <c r="C19" s="64"/>
      <c r="D19" s="58"/>
      <c r="E19" s="32" t="str">
        <f t="shared" si="0"/>
        <v/>
      </c>
      <c r="F19" s="32" t="str">
        <f t="shared" si="1"/>
        <v/>
      </c>
      <c r="G19" s="58"/>
      <c r="H19" s="32" t="str">
        <f t="shared" si="2"/>
        <v/>
      </c>
      <c r="I19" s="32" t="str">
        <f t="shared" si="3"/>
        <v/>
      </c>
      <c r="J19" s="58"/>
      <c r="K19" s="32" t="str">
        <f t="shared" si="4"/>
        <v/>
      </c>
      <c r="L19" s="32" t="str">
        <f t="shared" si="5"/>
        <v/>
      </c>
      <c r="M19" s="58"/>
      <c r="N19" s="32" t="str">
        <f t="shared" si="6"/>
        <v/>
      </c>
      <c r="O19" s="32" t="str">
        <f t="shared" si="7"/>
        <v/>
      </c>
      <c r="P19" s="58"/>
      <c r="Q19" s="32" t="str">
        <f t="shared" si="8"/>
        <v/>
      </c>
      <c r="R19" s="32" t="str">
        <f t="shared" si="9"/>
        <v/>
      </c>
      <c r="S19" s="58"/>
      <c r="T19" s="32" t="str">
        <f t="shared" si="10"/>
        <v/>
      </c>
      <c r="U19" s="32" t="str">
        <f t="shared" si="11"/>
        <v/>
      </c>
      <c r="V19" s="7">
        <f t="shared" si="12"/>
        <v>0</v>
      </c>
      <c r="W19" s="6">
        <f t="shared" si="13"/>
        <v>0</v>
      </c>
      <c r="X19" s="10">
        <f t="shared" si="14"/>
        <v>1</v>
      </c>
      <c r="Y19" s="32" t="str">
        <f t="shared" si="15"/>
        <v>E2</v>
      </c>
      <c r="Z19"/>
    </row>
    <row r="20" spans="1:26" ht="30.95" customHeight="1">
      <c r="A20" s="30">
        <v>1214</v>
      </c>
      <c r="B20" s="58"/>
      <c r="C20" s="64"/>
      <c r="D20" s="58"/>
      <c r="E20" s="32" t="str">
        <f t="shared" si="0"/>
        <v/>
      </c>
      <c r="F20" s="32" t="str">
        <f t="shared" si="1"/>
        <v/>
      </c>
      <c r="G20" s="58"/>
      <c r="H20" s="32" t="str">
        <f t="shared" si="2"/>
        <v/>
      </c>
      <c r="I20" s="32" t="str">
        <f t="shared" si="3"/>
        <v/>
      </c>
      <c r="J20" s="58"/>
      <c r="K20" s="32" t="str">
        <f t="shared" si="4"/>
        <v/>
      </c>
      <c r="L20" s="32" t="str">
        <f t="shared" si="5"/>
        <v/>
      </c>
      <c r="M20" s="58"/>
      <c r="N20" s="32" t="str">
        <f t="shared" si="6"/>
        <v/>
      </c>
      <c r="O20" s="32" t="str">
        <f t="shared" si="7"/>
        <v/>
      </c>
      <c r="P20" s="58"/>
      <c r="Q20" s="32" t="str">
        <f t="shared" si="8"/>
        <v/>
      </c>
      <c r="R20" s="32" t="str">
        <f t="shared" si="9"/>
        <v/>
      </c>
      <c r="S20" s="58"/>
      <c r="T20" s="32" t="str">
        <f t="shared" si="10"/>
        <v/>
      </c>
      <c r="U20" s="32" t="str">
        <f t="shared" si="11"/>
        <v/>
      </c>
      <c r="V20" s="7">
        <f t="shared" si="12"/>
        <v>0</v>
      </c>
      <c r="W20" s="6">
        <f t="shared" si="13"/>
        <v>0</v>
      </c>
      <c r="X20" s="10">
        <f t="shared" si="14"/>
        <v>1</v>
      </c>
      <c r="Y20" s="32" t="str">
        <f t="shared" si="15"/>
        <v>E2</v>
      </c>
      <c r="Z20"/>
    </row>
    <row r="21" spans="1:26" ht="30.95" customHeight="1">
      <c r="A21" s="30">
        <v>1215</v>
      </c>
      <c r="B21" s="58"/>
      <c r="C21" s="65"/>
      <c r="D21" s="58"/>
      <c r="E21" s="32" t="str">
        <f t="shared" si="0"/>
        <v/>
      </c>
      <c r="F21" s="32" t="str">
        <f t="shared" si="1"/>
        <v/>
      </c>
      <c r="G21" s="58"/>
      <c r="H21" s="32" t="str">
        <f t="shared" si="2"/>
        <v/>
      </c>
      <c r="I21" s="32" t="str">
        <f t="shared" si="3"/>
        <v/>
      </c>
      <c r="J21" s="58"/>
      <c r="K21" s="32" t="str">
        <f t="shared" si="4"/>
        <v/>
      </c>
      <c r="L21" s="32" t="str">
        <f t="shared" si="5"/>
        <v/>
      </c>
      <c r="M21" s="58"/>
      <c r="N21" s="32" t="str">
        <f t="shared" si="6"/>
        <v/>
      </c>
      <c r="O21" s="32" t="str">
        <f t="shared" si="7"/>
        <v/>
      </c>
      <c r="P21" s="58"/>
      <c r="Q21" s="32" t="str">
        <f t="shared" si="8"/>
        <v/>
      </c>
      <c r="R21" s="32" t="str">
        <f t="shared" si="9"/>
        <v/>
      </c>
      <c r="S21" s="58"/>
      <c r="T21" s="32" t="str">
        <f t="shared" si="10"/>
        <v/>
      </c>
      <c r="U21" s="32" t="str">
        <f t="shared" si="11"/>
        <v/>
      </c>
      <c r="V21" s="7">
        <f t="shared" si="12"/>
        <v>0</v>
      </c>
      <c r="W21" s="6">
        <f t="shared" si="13"/>
        <v>0</v>
      </c>
      <c r="X21" s="10">
        <f t="shared" si="14"/>
        <v>1</v>
      </c>
      <c r="Y21" s="32" t="str">
        <f t="shared" si="15"/>
        <v>E2</v>
      </c>
      <c r="Z21"/>
    </row>
    <row r="22" spans="1:26" ht="30.95" customHeight="1">
      <c r="A22" s="30">
        <v>1216</v>
      </c>
      <c r="B22" s="60"/>
      <c r="C22" s="65"/>
      <c r="D22" s="60"/>
      <c r="E22" s="32" t="str">
        <f t="shared" si="0"/>
        <v/>
      </c>
      <c r="F22" s="32" t="str">
        <f t="shared" si="1"/>
        <v/>
      </c>
      <c r="G22" s="60"/>
      <c r="H22" s="32" t="str">
        <f t="shared" si="2"/>
        <v/>
      </c>
      <c r="I22" s="32" t="str">
        <f t="shared" si="3"/>
        <v/>
      </c>
      <c r="J22" s="60"/>
      <c r="K22" s="32" t="str">
        <f t="shared" si="4"/>
        <v/>
      </c>
      <c r="L22" s="32" t="str">
        <f t="shared" si="5"/>
        <v/>
      </c>
      <c r="M22" s="60"/>
      <c r="N22" s="32" t="str">
        <f t="shared" si="6"/>
        <v/>
      </c>
      <c r="O22" s="32" t="str">
        <f t="shared" si="7"/>
        <v/>
      </c>
      <c r="P22" s="60"/>
      <c r="Q22" s="32" t="str">
        <f t="shared" si="8"/>
        <v/>
      </c>
      <c r="R22" s="32" t="str">
        <f t="shared" si="9"/>
        <v/>
      </c>
      <c r="S22" s="60"/>
      <c r="T22" s="32" t="str">
        <f t="shared" si="10"/>
        <v/>
      </c>
      <c r="U22" s="32" t="str">
        <f t="shared" si="11"/>
        <v/>
      </c>
      <c r="V22" s="7">
        <f t="shared" si="12"/>
        <v>0</v>
      </c>
      <c r="W22" s="6">
        <f t="shared" si="13"/>
        <v>0</v>
      </c>
      <c r="X22" s="10">
        <f t="shared" si="14"/>
        <v>1</v>
      </c>
      <c r="Y22" s="32" t="str">
        <f t="shared" si="15"/>
        <v>E2</v>
      </c>
      <c r="Z22"/>
    </row>
    <row r="23" spans="1:26" ht="30.95" customHeight="1">
      <c r="A23" s="30">
        <v>1217</v>
      </c>
      <c r="B23" s="58"/>
      <c r="C23" s="64"/>
      <c r="D23" s="58"/>
      <c r="E23" s="32" t="str">
        <f t="shared" si="0"/>
        <v/>
      </c>
      <c r="F23" s="32" t="str">
        <f t="shared" si="1"/>
        <v/>
      </c>
      <c r="G23" s="58"/>
      <c r="H23" s="32" t="str">
        <f t="shared" si="2"/>
        <v/>
      </c>
      <c r="I23" s="32" t="str">
        <f t="shared" si="3"/>
        <v/>
      </c>
      <c r="J23" s="58"/>
      <c r="K23" s="32" t="str">
        <f t="shared" si="4"/>
        <v/>
      </c>
      <c r="L23" s="32" t="str">
        <f t="shared" si="5"/>
        <v/>
      </c>
      <c r="M23" s="58"/>
      <c r="N23" s="32" t="str">
        <f t="shared" si="6"/>
        <v/>
      </c>
      <c r="O23" s="32" t="str">
        <f t="shared" si="7"/>
        <v/>
      </c>
      <c r="P23" s="58"/>
      <c r="Q23" s="32" t="str">
        <f t="shared" si="8"/>
        <v/>
      </c>
      <c r="R23" s="32" t="str">
        <f t="shared" si="9"/>
        <v/>
      </c>
      <c r="S23" s="58"/>
      <c r="T23" s="32" t="str">
        <f t="shared" si="10"/>
        <v/>
      </c>
      <c r="U23" s="32" t="str">
        <f t="shared" si="11"/>
        <v/>
      </c>
      <c r="V23" s="7">
        <f t="shared" si="12"/>
        <v>0</v>
      </c>
      <c r="W23" s="6">
        <f t="shared" si="13"/>
        <v>0</v>
      </c>
      <c r="X23" s="10">
        <f t="shared" si="14"/>
        <v>1</v>
      </c>
      <c r="Y23" s="32" t="str">
        <f t="shared" si="15"/>
        <v>E2</v>
      </c>
      <c r="Z23"/>
    </row>
    <row r="24" spans="1:26" ht="30.95" customHeight="1">
      <c r="A24" s="30">
        <v>1218</v>
      </c>
      <c r="B24" s="63"/>
      <c r="C24" s="64"/>
      <c r="D24" s="63"/>
      <c r="E24" s="32" t="str">
        <f t="shared" si="0"/>
        <v/>
      </c>
      <c r="F24" s="32" t="str">
        <f t="shared" si="1"/>
        <v/>
      </c>
      <c r="G24" s="63"/>
      <c r="H24" s="32" t="str">
        <f t="shared" si="2"/>
        <v/>
      </c>
      <c r="I24" s="32" t="str">
        <f t="shared" si="3"/>
        <v/>
      </c>
      <c r="J24" s="63"/>
      <c r="K24" s="32" t="str">
        <f t="shared" si="4"/>
        <v/>
      </c>
      <c r="L24" s="32" t="str">
        <f t="shared" si="5"/>
        <v/>
      </c>
      <c r="M24" s="63"/>
      <c r="N24" s="32" t="str">
        <f t="shared" si="6"/>
        <v/>
      </c>
      <c r="O24" s="32" t="str">
        <f t="shared" si="7"/>
        <v/>
      </c>
      <c r="P24" s="63"/>
      <c r="Q24" s="32" t="str">
        <f t="shared" si="8"/>
        <v/>
      </c>
      <c r="R24" s="32" t="str">
        <f t="shared" si="9"/>
        <v/>
      </c>
      <c r="S24" s="63"/>
      <c r="T24" s="32" t="str">
        <f t="shared" si="10"/>
        <v/>
      </c>
      <c r="U24" s="32" t="str">
        <f t="shared" si="11"/>
        <v/>
      </c>
      <c r="V24" s="7">
        <f t="shared" si="12"/>
        <v>0</v>
      </c>
      <c r="W24" s="6">
        <f t="shared" si="13"/>
        <v>0</v>
      </c>
      <c r="X24" s="10">
        <f t="shared" si="14"/>
        <v>1</v>
      </c>
      <c r="Y24" s="32" t="str">
        <f t="shared" si="15"/>
        <v>E2</v>
      </c>
      <c r="Z24"/>
    </row>
    <row r="25" spans="1:26" ht="30.95" customHeight="1">
      <c r="A25" s="30">
        <v>1219</v>
      </c>
      <c r="B25" s="63"/>
      <c r="C25" s="64"/>
      <c r="D25" s="63"/>
      <c r="E25" s="32" t="str">
        <f t="shared" si="0"/>
        <v/>
      </c>
      <c r="F25" s="32" t="str">
        <f t="shared" si="1"/>
        <v/>
      </c>
      <c r="G25" s="63"/>
      <c r="H25" s="32" t="str">
        <f t="shared" si="2"/>
        <v/>
      </c>
      <c r="I25" s="32" t="str">
        <f t="shared" si="3"/>
        <v/>
      </c>
      <c r="J25" s="63"/>
      <c r="K25" s="32" t="str">
        <f t="shared" si="4"/>
        <v/>
      </c>
      <c r="L25" s="32" t="str">
        <f t="shared" si="5"/>
        <v/>
      </c>
      <c r="M25" s="63"/>
      <c r="N25" s="32" t="str">
        <f t="shared" si="6"/>
        <v/>
      </c>
      <c r="O25" s="32" t="str">
        <f t="shared" si="7"/>
        <v/>
      </c>
      <c r="P25" s="63"/>
      <c r="Q25" s="32" t="str">
        <f t="shared" si="8"/>
        <v/>
      </c>
      <c r="R25" s="32" t="str">
        <f t="shared" si="9"/>
        <v/>
      </c>
      <c r="S25" s="63"/>
      <c r="T25" s="32" t="str">
        <f t="shared" si="10"/>
        <v/>
      </c>
      <c r="U25" s="32" t="str">
        <f t="shared" si="11"/>
        <v/>
      </c>
      <c r="V25" s="7">
        <f t="shared" si="12"/>
        <v>0</v>
      </c>
      <c r="W25" s="6">
        <f t="shared" si="13"/>
        <v>0</v>
      </c>
      <c r="X25" s="10">
        <f t="shared" si="14"/>
        <v>1</v>
      </c>
      <c r="Y25" s="32" t="str">
        <f t="shared" si="15"/>
        <v>E2</v>
      </c>
      <c r="Z25"/>
    </row>
    <row r="26" spans="1:26" ht="30.95" customHeight="1">
      <c r="A26" s="30">
        <v>1220</v>
      </c>
      <c r="B26" s="58"/>
      <c r="C26" s="64"/>
      <c r="D26" s="58"/>
      <c r="E26" s="32" t="str">
        <f t="shared" si="0"/>
        <v/>
      </c>
      <c r="F26" s="32" t="str">
        <f t="shared" si="1"/>
        <v/>
      </c>
      <c r="G26" s="58"/>
      <c r="H26" s="32" t="str">
        <f t="shared" si="2"/>
        <v/>
      </c>
      <c r="I26" s="32" t="str">
        <f t="shared" si="3"/>
        <v/>
      </c>
      <c r="J26" s="58"/>
      <c r="K26" s="32" t="str">
        <f t="shared" si="4"/>
        <v/>
      </c>
      <c r="L26" s="32" t="str">
        <f t="shared" si="5"/>
        <v/>
      </c>
      <c r="M26" s="58"/>
      <c r="N26" s="32" t="str">
        <f t="shared" si="6"/>
        <v/>
      </c>
      <c r="O26" s="32" t="str">
        <f t="shared" si="7"/>
        <v/>
      </c>
      <c r="P26" s="58"/>
      <c r="Q26" s="32" t="str">
        <f t="shared" si="8"/>
        <v/>
      </c>
      <c r="R26" s="32" t="str">
        <f t="shared" si="9"/>
        <v/>
      </c>
      <c r="S26" s="58"/>
      <c r="T26" s="32" t="str">
        <f t="shared" si="10"/>
        <v/>
      </c>
      <c r="U26" s="32" t="str">
        <f t="shared" si="11"/>
        <v/>
      </c>
      <c r="V26" s="7">
        <f t="shared" si="12"/>
        <v>0</v>
      </c>
      <c r="W26" s="6">
        <f t="shared" si="13"/>
        <v>0</v>
      </c>
      <c r="X26" s="10">
        <f t="shared" si="14"/>
        <v>1</v>
      </c>
      <c r="Y26" s="32" t="str">
        <f t="shared" si="15"/>
        <v>E2</v>
      </c>
      <c r="Z26"/>
    </row>
    <row r="27" spans="1:26" ht="30.95" customHeight="1">
      <c r="A27" s="30">
        <v>1221</v>
      </c>
      <c r="B27" s="58"/>
      <c r="C27" s="64"/>
      <c r="D27" s="58"/>
      <c r="E27" s="32" t="str">
        <f t="shared" si="0"/>
        <v/>
      </c>
      <c r="F27" s="32" t="str">
        <f t="shared" si="1"/>
        <v/>
      </c>
      <c r="G27" s="58"/>
      <c r="H27" s="32" t="str">
        <f t="shared" si="2"/>
        <v/>
      </c>
      <c r="I27" s="32" t="str">
        <f t="shared" si="3"/>
        <v/>
      </c>
      <c r="J27" s="58"/>
      <c r="K27" s="32" t="str">
        <f t="shared" si="4"/>
        <v/>
      </c>
      <c r="L27" s="32" t="str">
        <f t="shared" si="5"/>
        <v/>
      </c>
      <c r="M27" s="58"/>
      <c r="N27" s="32" t="str">
        <f t="shared" si="6"/>
        <v/>
      </c>
      <c r="O27" s="32" t="str">
        <f t="shared" si="7"/>
        <v/>
      </c>
      <c r="P27" s="58"/>
      <c r="Q27" s="32" t="str">
        <f t="shared" si="8"/>
        <v/>
      </c>
      <c r="R27" s="32" t="str">
        <f t="shared" si="9"/>
        <v/>
      </c>
      <c r="S27" s="58"/>
      <c r="T27" s="32" t="str">
        <f t="shared" si="10"/>
        <v/>
      </c>
      <c r="U27" s="32" t="str">
        <f t="shared" si="11"/>
        <v/>
      </c>
      <c r="V27" s="7">
        <f t="shared" si="12"/>
        <v>0</v>
      </c>
      <c r="W27" s="6">
        <f t="shared" si="13"/>
        <v>0</v>
      </c>
      <c r="X27" s="10">
        <f t="shared" si="14"/>
        <v>1</v>
      </c>
      <c r="Y27" s="32" t="str">
        <f t="shared" si="15"/>
        <v>E2</v>
      </c>
      <c r="Z27"/>
    </row>
    <row r="28" spans="1:26" ht="30.95" customHeight="1">
      <c r="A28" s="30">
        <v>1222</v>
      </c>
      <c r="B28" s="58"/>
      <c r="C28" s="64"/>
      <c r="D28" s="58"/>
      <c r="E28" s="32" t="str">
        <f t="shared" si="0"/>
        <v/>
      </c>
      <c r="F28" s="32" t="str">
        <f t="shared" si="1"/>
        <v/>
      </c>
      <c r="G28" s="58"/>
      <c r="H28" s="32" t="str">
        <f t="shared" si="2"/>
        <v/>
      </c>
      <c r="I28" s="32" t="str">
        <f t="shared" si="3"/>
        <v/>
      </c>
      <c r="J28" s="58"/>
      <c r="K28" s="32" t="str">
        <f t="shared" si="4"/>
        <v/>
      </c>
      <c r="L28" s="32" t="str">
        <f t="shared" si="5"/>
        <v/>
      </c>
      <c r="M28" s="58"/>
      <c r="N28" s="32" t="str">
        <f t="shared" si="6"/>
        <v/>
      </c>
      <c r="O28" s="32" t="str">
        <f t="shared" si="7"/>
        <v/>
      </c>
      <c r="P28" s="58"/>
      <c r="Q28" s="32" t="str">
        <f t="shared" si="8"/>
        <v/>
      </c>
      <c r="R28" s="32" t="str">
        <f t="shared" si="9"/>
        <v/>
      </c>
      <c r="S28" s="58"/>
      <c r="T28" s="32" t="str">
        <f t="shared" si="10"/>
        <v/>
      </c>
      <c r="U28" s="32" t="str">
        <f t="shared" si="11"/>
        <v/>
      </c>
      <c r="V28" s="7">
        <f t="shared" si="12"/>
        <v>0</v>
      </c>
      <c r="W28" s="6">
        <f t="shared" si="13"/>
        <v>0</v>
      </c>
      <c r="X28" s="10">
        <f t="shared" si="14"/>
        <v>1</v>
      </c>
      <c r="Y28" s="32" t="str">
        <f t="shared" si="15"/>
        <v>E2</v>
      </c>
      <c r="Z28"/>
    </row>
    <row r="29" spans="1:26" ht="30.95" customHeight="1">
      <c r="A29" s="30">
        <v>1223</v>
      </c>
      <c r="B29" s="58"/>
      <c r="C29" s="64"/>
      <c r="D29" s="58"/>
      <c r="E29" s="32" t="str">
        <f t="shared" si="0"/>
        <v/>
      </c>
      <c r="F29" s="32" t="str">
        <f t="shared" si="1"/>
        <v/>
      </c>
      <c r="G29" s="58"/>
      <c r="H29" s="32" t="str">
        <f t="shared" si="2"/>
        <v/>
      </c>
      <c r="I29" s="32" t="str">
        <f t="shared" si="3"/>
        <v/>
      </c>
      <c r="J29" s="58"/>
      <c r="K29" s="32" t="str">
        <f t="shared" si="4"/>
        <v/>
      </c>
      <c r="L29" s="32" t="str">
        <f t="shared" si="5"/>
        <v/>
      </c>
      <c r="M29" s="58"/>
      <c r="N29" s="32" t="str">
        <f t="shared" si="6"/>
        <v/>
      </c>
      <c r="O29" s="32" t="str">
        <f t="shared" si="7"/>
        <v/>
      </c>
      <c r="P29" s="58"/>
      <c r="Q29" s="32" t="str">
        <f t="shared" si="8"/>
        <v/>
      </c>
      <c r="R29" s="32" t="str">
        <f t="shared" si="9"/>
        <v/>
      </c>
      <c r="S29" s="58"/>
      <c r="T29" s="32" t="str">
        <f t="shared" si="10"/>
        <v/>
      </c>
      <c r="U29" s="32" t="str">
        <f t="shared" si="11"/>
        <v/>
      </c>
      <c r="V29" s="7">
        <f t="shared" si="12"/>
        <v>0</v>
      </c>
      <c r="W29" s="6">
        <f t="shared" si="13"/>
        <v>0</v>
      </c>
      <c r="X29" s="10">
        <f t="shared" si="14"/>
        <v>1</v>
      </c>
      <c r="Y29" s="32" t="str">
        <f t="shared" si="15"/>
        <v>E2</v>
      </c>
    </row>
    <row r="30" spans="1:26" ht="30.95" customHeight="1">
      <c r="A30" s="30">
        <v>1224</v>
      </c>
      <c r="B30" s="58"/>
      <c r="C30" s="64"/>
      <c r="D30" s="58"/>
      <c r="E30" s="32" t="str">
        <f t="shared" si="0"/>
        <v/>
      </c>
      <c r="F30" s="32" t="str">
        <f t="shared" si="1"/>
        <v/>
      </c>
      <c r="G30" s="58"/>
      <c r="H30" s="32" t="str">
        <f t="shared" si="2"/>
        <v/>
      </c>
      <c r="I30" s="32" t="str">
        <f t="shared" si="3"/>
        <v/>
      </c>
      <c r="J30" s="58"/>
      <c r="K30" s="32" t="str">
        <f t="shared" si="4"/>
        <v/>
      </c>
      <c r="L30" s="32" t="str">
        <f t="shared" si="5"/>
        <v/>
      </c>
      <c r="M30" s="58"/>
      <c r="N30" s="32" t="str">
        <f t="shared" si="6"/>
        <v/>
      </c>
      <c r="O30" s="32" t="str">
        <f t="shared" si="7"/>
        <v/>
      </c>
      <c r="P30" s="58"/>
      <c r="Q30" s="32" t="str">
        <f t="shared" si="8"/>
        <v/>
      </c>
      <c r="R30" s="32" t="str">
        <f t="shared" si="9"/>
        <v/>
      </c>
      <c r="S30" s="58"/>
      <c r="T30" s="32" t="str">
        <f t="shared" si="10"/>
        <v/>
      </c>
      <c r="U30" s="32" t="str">
        <f t="shared" si="11"/>
        <v/>
      </c>
      <c r="V30" s="7">
        <f t="shared" si="12"/>
        <v>0</v>
      </c>
      <c r="W30" s="6">
        <f t="shared" si="13"/>
        <v>0</v>
      </c>
      <c r="X30" s="10">
        <f t="shared" si="14"/>
        <v>1</v>
      </c>
      <c r="Y30" s="32" t="str">
        <f t="shared" si="15"/>
        <v>E2</v>
      </c>
    </row>
    <row r="31" spans="1:26" ht="30.95" customHeight="1">
      <c r="A31" s="30">
        <v>1225</v>
      </c>
      <c r="B31" s="58"/>
      <c r="C31" s="64"/>
      <c r="D31" s="58"/>
      <c r="E31" s="32" t="str">
        <f t="shared" si="0"/>
        <v/>
      </c>
      <c r="F31" s="32" t="str">
        <f t="shared" si="1"/>
        <v/>
      </c>
      <c r="G31" s="58"/>
      <c r="H31" s="32" t="str">
        <f t="shared" si="2"/>
        <v/>
      </c>
      <c r="I31" s="32" t="str">
        <f t="shared" si="3"/>
        <v/>
      </c>
      <c r="J31" s="58"/>
      <c r="K31" s="32" t="str">
        <f t="shared" si="4"/>
        <v/>
      </c>
      <c r="L31" s="32" t="str">
        <f t="shared" si="5"/>
        <v/>
      </c>
      <c r="M31" s="58"/>
      <c r="N31" s="32" t="str">
        <f t="shared" si="6"/>
        <v/>
      </c>
      <c r="O31" s="32" t="str">
        <f t="shared" si="7"/>
        <v/>
      </c>
      <c r="P31" s="58"/>
      <c r="Q31" s="32" t="str">
        <f t="shared" si="8"/>
        <v/>
      </c>
      <c r="R31" s="32" t="str">
        <f t="shared" si="9"/>
        <v/>
      </c>
      <c r="S31" s="58"/>
      <c r="T31" s="32" t="str">
        <f t="shared" si="10"/>
        <v/>
      </c>
      <c r="U31" s="32" t="str">
        <f t="shared" si="11"/>
        <v/>
      </c>
      <c r="V31" s="7">
        <f t="shared" si="12"/>
        <v>0</v>
      </c>
      <c r="W31" s="6">
        <f t="shared" si="13"/>
        <v>0</v>
      </c>
      <c r="X31" s="10">
        <f t="shared" si="14"/>
        <v>1</v>
      </c>
      <c r="Y31" s="32" t="str">
        <f t="shared" si="15"/>
        <v>E2</v>
      </c>
    </row>
    <row r="32" spans="1:26" ht="30.95" customHeight="1">
      <c r="A32" s="30">
        <v>1226</v>
      </c>
      <c r="B32" s="61"/>
      <c r="C32" s="66"/>
      <c r="D32" s="61"/>
      <c r="E32" s="32" t="str">
        <f t="shared" si="0"/>
        <v/>
      </c>
      <c r="F32" s="32" t="str">
        <f t="shared" si="1"/>
        <v/>
      </c>
      <c r="G32" s="61"/>
      <c r="H32" s="32" t="str">
        <f t="shared" si="2"/>
        <v/>
      </c>
      <c r="I32" s="32" t="str">
        <f t="shared" si="3"/>
        <v/>
      </c>
      <c r="J32" s="61"/>
      <c r="K32" s="32" t="str">
        <f t="shared" si="4"/>
        <v/>
      </c>
      <c r="L32" s="32" t="str">
        <f t="shared" si="5"/>
        <v/>
      </c>
      <c r="M32" s="61"/>
      <c r="N32" s="32" t="str">
        <f t="shared" si="6"/>
        <v/>
      </c>
      <c r="O32" s="32" t="str">
        <f t="shared" si="7"/>
        <v/>
      </c>
      <c r="P32" s="61"/>
      <c r="Q32" s="32" t="str">
        <f t="shared" si="8"/>
        <v/>
      </c>
      <c r="R32" s="32" t="str">
        <f t="shared" si="9"/>
        <v/>
      </c>
      <c r="S32" s="61"/>
      <c r="T32" s="32" t="str">
        <f t="shared" si="10"/>
        <v/>
      </c>
      <c r="U32" s="32" t="str">
        <f t="shared" si="11"/>
        <v/>
      </c>
      <c r="V32" s="7">
        <f t="shared" si="12"/>
        <v>0</v>
      </c>
      <c r="W32" s="6">
        <f t="shared" si="13"/>
        <v>0</v>
      </c>
      <c r="X32" s="10">
        <f t="shared" si="14"/>
        <v>1</v>
      </c>
      <c r="Y32" s="32" t="str">
        <f t="shared" si="15"/>
        <v>E2</v>
      </c>
    </row>
    <row r="33" spans="1:25" ht="30.95" customHeight="1">
      <c r="A33" s="30">
        <v>1227</v>
      </c>
      <c r="B33" s="31"/>
      <c r="C33" s="67"/>
      <c r="D33" s="31"/>
      <c r="E33" s="32" t="str">
        <f t="shared" si="0"/>
        <v/>
      </c>
      <c r="F33" s="32" t="str">
        <f t="shared" si="1"/>
        <v/>
      </c>
      <c r="G33" s="31"/>
      <c r="H33" s="32" t="str">
        <f t="shared" si="2"/>
        <v/>
      </c>
      <c r="I33" s="32" t="str">
        <f t="shared" si="3"/>
        <v/>
      </c>
      <c r="J33" s="31"/>
      <c r="K33" s="32" t="str">
        <f t="shared" si="4"/>
        <v/>
      </c>
      <c r="L33" s="32" t="str">
        <f t="shared" si="5"/>
        <v/>
      </c>
      <c r="M33" s="31"/>
      <c r="N33" s="32" t="str">
        <f t="shared" si="6"/>
        <v/>
      </c>
      <c r="O33" s="32" t="str">
        <f t="shared" si="7"/>
        <v/>
      </c>
      <c r="P33" s="31"/>
      <c r="Q33" s="32" t="str">
        <f t="shared" si="8"/>
        <v/>
      </c>
      <c r="R33" s="32" t="str">
        <f t="shared" si="9"/>
        <v/>
      </c>
      <c r="S33" s="31"/>
      <c r="T33" s="32" t="str">
        <f t="shared" si="10"/>
        <v/>
      </c>
      <c r="U33" s="32" t="str">
        <f t="shared" si="11"/>
        <v/>
      </c>
      <c r="V33" s="7">
        <f t="shared" si="12"/>
        <v>0</v>
      </c>
      <c r="W33" s="6">
        <f t="shared" si="13"/>
        <v>0</v>
      </c>
      <c r="X33" s="10">
        <f t="shared" si="14"/>
        <v>1</v>
      </c>
      <c r="Y33" s="32" t="str">
        <f t="shared" si="15"/>
        <v>E2</v>
      </c>
    </row>
    <row r="34" spans="1:25" ht="30.95" customHeight="1">
      <c r="A34" s="30">
        <v>1228</v>
      </c>
      <c r="B34" s="31"/>
      <c r="C34" s="67"/>
      <c r="D34" s="31"/>
      <c r="E34" s="32" t="str">
        <f t="shared" si="0"/>
        <v/>
      </c>
      <c r="F34" s="32" t="str">
        <f t="shared" si="1"/>
        <v/>
      </c>
      <c r="G34" s="31"/>
      <c r="H34" s="32" t="str">
        <f t="shared" si="2"/>
        <v/>
      </c>
      <c r="I34" s="32" t="str">
        <f t="shared" si="3"/>
        <v/>
      </c>
      <c r="J34" s="31"/>
      <c r="K34" s="32" t="str">
        <f t="shared" si="4"/>
        <v/>
      </c>
      <c r="L34" s="32" t="str">
        <f t="shared" si="5"/>
        <v/>
      </c>
      <c r="M34" s="31"/>
      <c r="N34" s="32" t="str">
        <f t="shared" si="6"/>
        <v/>
      </c>
      <c r="O34" s="32" t="str">
        <f t="shared" si="7"/>
        <v/>
      </c>
      <c r="P34" s="31"/>
      <c r="Q34" s="32" t="str">
        <f t="shared" si="8"/>
        <v/>
      </c>
      <c r="R34" s="32" t="str">
        <f t="shared" si="9"/>
        <v/>
      </c>
      <c r="S34" s="31"/>
      <c r="T34" s="32" t="str">
        <f t="shared" si="10"/>
        <v/>
      </c>
      <c r="U34" s="32" t="str">
        <f t="shared" si="11"/>
        <v/>
      </c>
      <c r="V34" s="7">
        <f t="shared" si="12"/>
        <v>0</v>
      </c>
      <c r="W34" s="6">
        <f t="shared" si="13"/>
        <v>0</v>
      </c>
      <c r="X34" s="10">
        <f t="shared" si="14"/>
        <v>1</v>
      </c>
      <c r="Y34" s="32" t="str">
        <f t="shared" si="15"/>
        <v>E2</v>
      </c>
    </row>
    <row r="35" spans="1:25" ht="30.95" customHeight="1">
      <c r="A35" s="30">
        <v>1229</v>
      </c>
      <c r="B35" s="31"/>
      <c r="C35" s="67"/>
      <c r="D35" s="31"/>
      <c r="E35" s="32" t="str">
        <f t="shared" si="0"/>
        <v/>
      </c>
      <c r="F35" s="32" t="str">
        <f t="shared" si="1"/>
        <v/>
      </c>
      <c r="G35" s="31"/>
      <c r="H35" s="32" t="str">
        <f t="shared" si="2"/>
        <v/>
      </c>
      <c r="I35" s="32" t="str">
        <f t="shared" si="3"/>
        <v/>
      </c>
      <c r="J35" s="31"/>
      <c r="K35" s="32" t="str">
        <f t="shared" si="4"/>
        <v/>
      </c>
      <c r="L35" s="32" t="str">
        <f t="shared" si="5"/>
        <v/>
      </c>
      <c r="M35" s="31"/>
      <c r="N35" s="32" t="str">
        <f t="shared" si="6"/>
        <v/>
      </c>
      <c r="O35" s="32" t="str">
        <f t="shared" si="7"/>
        <v/>
      </c>
      <c r="P35" s="31"/>
      <c r="Q35" s="32" t="str">
        <f t="shared" si="8"/>
        <v/>
      </c>
      <c r="R35" s="32" t="str">
        <f t="shared" si="9"/>
        <v/>
      </c>
      <c r="S35" s="31"/>
      <c r="T35" s="32" t="str">
        <f t="shared" si="10"/>
        <v/>
      </c>
      <c r="U35" s="32" t="str">
        <f t="shared" si="11"/>
        <v/>
      </c>
      <c r="V35" s="7">
        <f t="shared" ref="V35:V36" si="16">SUM(D35,G35,J35,M35,P35,S35)</f>
        <v>0</v>
      </c>
      <c r="W35" s="6">
        <f t="shared" ref="W35:W36" si="17">V35/200*100</f>
        <v>0</v>
      </c>
      <c r="X35" s="10">
        <f t="shared" ref="X35:X36" si="18">RANK(W35,$W$7:$W$49)</f>
        <v>1</v>
      </c>
      <c r="Y35" s="32" t="str">
        <f t="shared" ref="Y35:Y36" si="19">IF(W35&gt;=91,"A1",IF(W35&gt;=81,"A2",IF(W35&gt;=71,"B1",IF(W35&gt;=61,"B2",IF(W35&gt;=51,"C1",IF(W35&gt;=41,"C2",IF(W35&gt;=33,"D",IF(W35&gt;=21,"E1","E2"))))))))</f>
        <v>E2</v>
      </c>
    </row>
    <row r="36" spans="1:25" ht="30.95" customHeight="1">
      <c r="A36" s="30">
        <v>1230</v>
      </c>
      <c r="B36" s="31"/>
      <c r="C36" s="67"/>
      <c r="D36" s="31"/>
      <c r="E36" s="32" t="str">
        <f t="shared" si="0"/>
        <v/>
      </c>
      <c r="F36" s="32" t="str">
        <f t="shared" si="1"/>
        <v/>
      </c>
      <c r="G36" s="31"/>
      <c r="H36" s="32" t="str">
        <f t="shared" si="2"/>
        <v/>
      </c>
      <c r="I36" s="32" t="str">
        <f t="shared" si="3"/>
        <v/>
      </c>
      <c r="J36" s="31"/>
      <c r="K36" s="32" t="str">
        <f t="shared" si="4"/>
        <v/>
      </c>
      <c r="L36" s="32" t="str">
        <f t="shared" si="5"/>
        <v/>
      </c>
      <c r="M36" s="31"/>
      <c r="N36" s="32" t="str">
        <f t="shared" si="6"/>
        <v/>
      </c>
      <c r="O36" s="32" t="str">
        <f t="shared" si="7"/>
        <v/>
      </c>
      <c r="P36" s="31"/>
      <c r="Q36" s="32" t="str">
        <f t="shared" si="8"/>
        <v/>
      </c>
      <c r="R36" s="32" t="str">
        <f t="shared" si="9"/>
        <v/>
      </c>
      <c r="S36" s="31"/>
      <c r="T36" s="32" t="str">
        <f t="shared" si="10"/>
        <v/>
      </c>
      <c r="U36" s="32" t="str">
        <f t="shared" si="11"/>
        <v/>
      </c>
      <c r="V36" s="7">
        <f t="shared" si="16"/>
        <v>0</v>
      </c>
      <c r="W36" s="6">
        <f t="shared" si="17"/>
        <v>0</v>
      </c>
      <c r="X36" s="10">
        <f t="shared" si="18"/>
        <v>1</v>
      </c>
      <c r="Y36" s="32" t="str">
        <f t="shared" si="19"/>
        <v>E2</v>
      </c>
    </row>
    <row r="37" spans="1:25" ht="30.95" customHeight="1">
      <c r="A37" s="30">
        <v>1231</v>
      </c>
      <c r="B37" s="31"/>
      <c r="C37" s="67"/>
      <c r="D37" s="31"/>
      <c r="E37" s="32" t="str">
        <f t="shared" ref="E37:E53" si="20">IF(D37&gt;0,RANK(D37,$D$7:$D$53,0),"")</f>
        <v/>
      </c>
      <c r="F37" s="32" t="str">
        <f t="shared" ref="F37:F53" si="21">IF(D37&gt;0,IF(D37&gt;=36.4,"A1",IF(D37&gt;=32.4,"A2",IF(D37&gt;=28.4,"B1",IF(D37&gt;=24.4,"B2",IF(D37&gt;=20.4,"C1",IF(D37&gt;=16.4,"C2",IF(D37&gt;=13.2,"D1",IF(D37&gt;=8.4,"D2","E")))))))),"")</f>
        <v/>
      </c>
      <c r="G37" s="31"/>
      <c r="H37" s="32" t="str">
        <f t="shared" ref="H37:H53" si="22">IF(G37&gt;0,RANK(G37,$G$7:$G$53,0),"")</f>
        <v/>
      </c>
      <c r="I37" s="32" t="str">
        <f t="shared" ref="I37:I53" si="23">IF(G37&gt;0,IF(G37&gt;=36.4,"A1",IF(G37&gt;=32.4,"A2",IF(G37&gt;=28.4,"B1",IF(G37&gt;=24.4,"B2",IF(G37&gt;=20.4,"C1",IF(G37&gt;=16.4,"C2",IF(G37&gt;=13.2,"D1",IF(G37&gt;=8.4,"D2","E")))))))),"")</f>
        <v/>
      </c>
      <c r="J37" s="31"/>
      <c r="K37" s="32" t="str">
        <f t="shared" ref="K37:K53" si="24">IF(J37&gt;0,RANK(J37,$J$7:$J$53,0),"")</f>
        <v/>
      </c>
      <c r="L37" s="32" t="str">
        <f t="shared" ref="L37:L53" si="25">IF(J37&gt;0,IF(J37&gt;=36.4,"A1",IF(J37&gt;=32.4,"A2",IF(J37&gt;=28.4,"B1",IF(J37&gt;=24.4,"B2",IF(J37&gt;=20.4,"C1",IF(J37&gt;=16.4,"C2",IF(J37&gt;=13.2,"D1",IF(J37&gt;=8.4,"D2","E")))))))),"")</f>
        <v/>
      </c>
      <c r="M37" s="31"/>
      <c r="N37" s="32" t="str">
        <f t="shared" si="6"/>
        <v/>
      </c>
      <c r="O37" s="32" t="str">
        <f t="shared" si="7"/>
        <v/>
      </c>
      <c r="P37" s="31"/>
      <c r="Q37" s="32" t="str">
        <f t="shared" si="8"/>
        <v/>
      </c>
      <c r="R37" s="32" t="str">
        <f t="shared" si="9"/>
        <v/>
      </c>
      <c r="S37" s="31"/>
      <c r="T37" s="32" t="str">
        <f t="shared" si="10"/>
        <v/>
      </c>
      <c r="U37" s="32" t="str">
        <f t="shared" si="11"/>
        <v/>
      </c>
      <c r="V37" s="7">
        <f t="shared" ref="V37:V53" si="26">SUM(D37,G37,J37,M37,P37,S37)</f>
        <v>0</v>
      </c>
      <c r="W37" s="6">
        <f t="shared" ref="W37:W53" si="27">V37/200*100</f>
        <v>0</v>
      </c>
      <c r="X37" s="10">
        <f t="shared" ref="X37:X53" si="28">RANK(W37,$W$7:$W$49)</f>
        <v>1</v>
      </c>
      <c r="Y37" s="32" t="str">
        <f t="shared" ref="Y37:Y53" si="29">IF(W37&gt;=91,"A1",IF(W37&gt;=81,"A2",IF(W37&gt;=71,"B1",IF(W37&gt;=61,"B2",IF(W37&gt;=51,"C1",IF(W37&gt;=41,"C2",IF(W37&gt;=33,"D",IF(W37&gt;=21,"E1","E2"))))))))</f>
        <v>E2</v>
      </c>
    </row>
    <row r="38" spans="1:25" ht="24.95" customHeight="1">
      <c r="A38" s="30">
        <v>1232</v>
      </c>
      <c r="B38" s="26"/>
      <c r="C38" s="12"/>
      <c r="D38" s="26"/>
      <c r="E38" s="32" t="str">
        <f t="shared" si="20"/>
        <v/>
      </c>
      <c r="F38" s="32" t="str">
        <f t="shared" si="21"/>
        <v/>
      </c>
      <c r="G38" s="26"/>
      <c r="H38" s="32" t="str">
        <f t="shared" si="22"/>
        <v/>
      </c>
      <c r="I38" s="32" t="str">
        <f t="shared" si="23"/>
        <v/>
      </c>
      <c r="J38" s="26"/>
      <c r="K38" s="32" t="str">
        <f t="shared" si="24"/>
        <v/>
      </c>
      <c r="L38" s="32" t="str">
        <f t="shared" si="25"/>
        <v/>
      </c>
      <c r="M38" s="26"/>
      <c r="N38" s="32" t="str">
        <f t="shared" si="6"/>
        <v/>
      </c>
      <c r="O38" s="32" t="str">
        <f t="shared" si="7"/>
        <v/>
      </c>
      <c r="P38" s="26"/>
      <c r="Q38" s="32" t="str">
        <f t="shared" si="8"/>
        <v/>
      </c>
      <c r="R38" s="32" t="str">
        <f t="shared" si="9"/>
        <v/>
      </c>
      <c r="S38" s="26"/>
      <c r="T38" s="32" t="str">
        <f t="shared" si="10"/>
        <v/>
      </c>
      <c r="U38" s="32" t="str">
        <f t="shared" si="11"/>
        <v/>
      </c>
      <c r="V38" s="7">
        <f t="shared" si="26"/>
        <v>0</v>
      </c>
      <c r="W38" s="6">
        <f t="shared" si="27"/>
        <v>0</v>
      </c>
      <c r="X38" s="10">
        <f t="shared" si="28"/>
        <v>1</v>
      </c>
      <c r="Y38" s="32" t="str">
        <f t="shared" si="29"/>
        <v>E2</v>
      </c>
    </row>
    <row r="39" spans="1:25" ht="24.95" customHeight="1">
      <c r="A39" s="30">
        <v>1233</v>
      </c>
      <c r="B39" s="26"/>
      <c r="C39" s="12"/>
      <c r="D39" s="26"/>
      <c r="E39" s="32" t="str">
        <f t="shared" si="20"/>
        <v/>
      </c>
      <c r="F39" s="32" t="str">
        <f t="shared" si="21"/>
        <v/>
      </c>
      <c r="G39" s="26"/>
      <c r="H39" s="32" t="str">
        <f t="shared" si="22"/>
        <v/>
      </c>
      <c r="I39" s="32" t="str">
        <f t="shared" si="23"/>
        <v/>
      </c>
      <c r="J39" s="26"/>
      <c r="K39" s="32" t="str">
        <f t="shared" si="24"/>
        <v/>
      </c>
      <c r="L39" s="32" t="str">
        <f t="shared" si="25"/>
        <v/>
      </c>
      <c r="M39" s="26"/>
      <c r="N39" s="32" t="str">
        <f t="shared" si="6"/>
        <v/>
      </c>
      <c r="O39" s="32" t="str">
        <f t="shared" si="7"/>
        <v/>
      </c>
      <c r="P39" s="26"/>
      <c r="Q39" s="32" t="str">
        <f t="shared" si="8"/>
        <v/>
      </c>
      <c r="R39" s="32" t="str">
        <f t="shared" si="9"/>
        <v/>
      </c>
      <c r="S39" s="26"/>
      <c r="T39" s="32" t="str">
        <f t="shared" si="10"/>
        <v/>
      </c>
      <c r="U39" s="32" t="str">
        <f t="shared" si="11"/>
        <v/>
      </c>
      <c r="V39" s="7">
        <f t="shared" si="26"/>
        <v>0</v>
      </c>
      <c r="W39" s="6">
        <f t="shared" si="27"/>
        <v>0</v>
      </c>
      <c r="X39" s="10">
        <f t="shared" si="28"/>
        <v>1</v>
      </c>
      <c r="Y39" s="32" t="str">
        <f t="shared" si="29"/>
        <v>E2</v>
      </c>
    </row>
    <row r="40" spans="1:25" ht="24.95" customHeight="1">
      <c r="A40" s="30">
        <v>1234</v>
      </c>
      <c r="B40" s="26"/>
      <c r="C40" s="12"/>
      <c r="D40" s="26"/>
      <c r="E40" s="32" t="str">
        <f t="shared" si="20"/>
        <v/>
      </c>
      <c r="F40" s="32" t="str">
        <f t="shared" si="21"/>
        <v/>
      </c>
      <c r="G40" s="26"/>
      <c r="H40" s="32" t="str">
        <f t="shared" si="22"/>
        <v/>
      </c>
      <c r="I40" s="32" t="str">
        <f t="shared" si="23"/>
        <v/>
      </c>
      <c r="J40" s="26"/>
      <c r="K40" s="32" t="str">
        <f t="shared" si="24"/>
        <v/>
      </c>
      <c r="L40" s="32" t="str">
        <f t="shared" si="25"/>
        <v/>
      </c>
      <c r="M40" s="26"/>
      <c r="N40" s="32" t="str">
        <f t="shared" si="6"/>
        <v/>
      </c>
      <c r="O40" s="32" t="str">
        <f t="shared" si="7"/>
        <v/>
      </c>
      <c r="P40" s="26"/>
      <c r="Q40" s="32" t="str">
        <f t="shared" si="8"/>
        <v/>
      </c>
      <c r="R40" s="32" t="str">
        <f t="shared" si="9"/>
        <v/>
      </c>
      <c r="S40" s="26"/>
      <c r="T40" s="32" t="str">
        <f t="shared" si="10"/>
        <v/>
      </c>
      <c r="U40" s="32" t="str">
        <f t="shared" si="11"/>
        <v/>
      </c>
      <c r="V40" s="7">
        <f t="shared" si="26"/>
        <v>0</v>
      </c>
      <c r="W40" s="6">
        <f t="shared" si="27"/>
        <v>0</v>
      </c>
      <c r="X40" s="10">
        <f t="shared" si="28"/>
        <v>1</v>
      </c>
      <c r="Y40" s="32" t="str">
        <f t="shared" si="29"/>
        <v>E2</v>
      </c>
    </row>
    <row r="41" spans="1:25" ht="24.95" customHeight="1">
      <c r="A41" s="30">
        <v>1235</v>
      </c>
      <c r="B41" s="26"/>
      <c r="C41" s="12"/>
      <c r="D41" s="26"/>
      <c r="E41" s="32" t="str">
        <f t="shared" si="20"/>
        <v/>
      </c>
      <c r="F41" s="32" t="str">
        <f t="shared" si="21"/>
        <v/>
      </c>
      <c r="G41" s="26"/>
      <c r="H41" s="32" t="str">
        <f t="shared" si="22"/>
        <v/>
      </c>
      <c r="I41" s="32" t="str">
        <f t="shared" si="23"/>
        <v/>
      </c>
      <c r="J41" s="26"/>
      <c r="K41" s="32" t="str">
        <f t="shared" si="24"/>
        <v/>
      </c>
      <c r="L41" s="32" t="str">
        <f t="shared" si="25"/>
        <v/>
      </c>
      <c r="M41" s="26"/>
      <c r="N41" s="32" t="str">
        <f t="shared" si="6"/>
        <v/>
      </c>
      <c r="O41" s="32" t="str">
        <f t="shared" si="7"/>
        <v/>
      </c>
      <c r="P41" s="26"/>
      <c r="Q41" s="32" t="str">
        <f t="shared" si="8"/>
        <v/>
      </c>
      <c r="R41" s="32" t="str">
        <f t="shared" si="9"/>
        <v/>
      </c>
      <c r="S41" s="26"/>
      <c r="T41" s="32" t="str">
        <f t="shared" si="10"/>
        <v/>
      </c>
      <c r="U41" s="32" t="str">
        <f t="shared" si="11"/>
        <v/>
      </c>
      <c r="V41" s="7">
        <f t="shared" si="26"/>
        <v>0</v>
      </c>
      <c r="W41" s="6">
        <f t="shared" si="27"/>
        <v>0</v>
      </c>
      <c r="X41" s="10">
        <f t="shared" si="28"/>
        <v>1</v>
      </c>
      <c r="Y41" s="32" t="str">
        <f t="shared" si="29"/>
        <v>E2</v>
      </c>
    </row>
    <row r="42" spans="1:25" ht="24.95" customHeight="1">
      <c r="A42" s="30">
        <v>1236</v>
      </c>
      <c r="B42" s="27"/>
      <c r="C42" s="68"/>
      <c r="D42" s="27"/>
      <c r="E42" s="32" t="str">
        <f t="shared" si="20"/>
        <v/>
      </c>
      <c r="F42" s="32" t="str">
        <f t="shared" si="21"/>
        <v/>
      </c>
      <c r="G42" s="27"/>
      <c r="H42" s="32" t="str">
        <f t="shared" si="22"/>
        <v/>
      </c>
      <c r="I42" s="32" t="str">
        <f t="shared" si="23"/>
        <v/>
      </c>
      <c r="J42" s="27"/>
      <c r="K42" s="32" t="str">
        <f t="shared" si="24"/>
        <v/>
      </c>
      <c r="L42" s="32" t="str">
        <f t="shared" si="25"/>
        <v/>
      </c>
      <c r="M42" s="27"/>
      <c r="N42" s="32" t="str">
        <f t="shared" si="6"/>
        <v/>
      </c>
      <c r="O42" s="32" t="str">
        <f t="shared" si="7"/>
        <v/>
      </c>
      <c r="P42" s="27"/>
      <c r="Q42" s="32" t="str">
        <f t="shared" si="8"/>
        <v/>
      </c>
      <c r="R42" s="32" t="str">
        <f t="shared" si="9"/>
        <v/>
      </c>
      <c r="S42" s="27"/>
      <c r="T42" s="32" t="str">
        <f t="shared" si="10"/>
        <v/>
      </c>
      <c r="U42" s="32" t="str">
        <f t="shared" si="11"/>
        <v/>
      </c>
      <c r="V42" s="7">
        <f t="shared" si="26"/>
        <v>0</v>
      </c>
      <c r="W42" s="6">
        <f t="shared" si="27"/>
        <v>0</v>
      </c>
      <c r="X42" s="10">
        <f t="shared" si="28"/>
        <v>1</v>
      </c>
      <c r="Y42" s="32" t="str">
        <f t="shared" si="29"/>
        <v>E2</v>
      </c>
    </row>
    <row r="43" spans="1:25" ht="24.95" customHeight="1">
      <c r="A43" s="30">
        <v>1237</v>
      </c>
      <c r="B43" s="26"/>
      <c r="C43" s="12"/>
      <c r="D43" s="26"/>
      <c r="E43" s="32" t="str">
        <f t="shared" si="20"/>
        <v/>
      </c>
      <c r="F43" s="32" t="str">
        <f t="shared" si="21"/>
        <v/>
      </c>
      <c r="G43" s="26"/>
      <c r="H43" s="32" t="str">
        <f t="shared" si="22"/>
        <v/>
      </c>
      <c r="I43" s="32" t="str">
        <f t="shared" si="23"/>
        <v/>
      </c>
      <c r="J43" s="26"/>
      <c r="K43" s="32" t="str">
        <f t="shared" si="24"/>
        <v/>
      </c>
      <c r="L43" s="32" t="str">
        <f t="shared" si="25"/>
        <v/>
      </c>
      <c r="M43" s="26"/>
      <c r="N43" s="32" t="str">
        <f t="shared" si="6"/>
        <v/>
      </c>
      <c r="O43" s="32" t="str">
        <f t="shared" si="7"/>
        <v/>
      </c>
      <c r="P43" s="26"/>
      <c r="Q43" s="32" t="str">
        <f t="shared" si="8"/>
        <v/>
      </c>
      <c r="R43" s="32" t="str">
        <f t="shared" si="9"/>
        <v/>
      </c>
      <c r="S43" s="26"/>
      <c r="T43" s="32" t="str">
        <f t="shared" si="10"/>
        <v/>
      </c>
      <c r="U43" s="32" t="str">
        <f t="shared" si="11"/>
        <v/>
      </c>
      <c r="V43" s="7">
        <f t="shared" si="26"/>
        <v>0</v>
      </c>
      <c r="W43" s="6">
        <f t="shared" si="27"/>
        <v>0</v>
      </c>
      <c r="X43" s="10">
        <f t="shared" si="28"/>
        <v>1</v>
      </c>
      <c r="Y43" s="32" t="str">
        <f t="shared" si="29"/>
        <v>E2</v>
      </c>
    </row>
    <row r="44" spans="1:25" ht="24.95" customHeight="1">
      <c r="A44" s="30">
        <v>1238</v>
      </c>
      <c r="B44" s="26"/>
      <c r="C44" s="12"/>
      <c r="D44" s="26"/>
      <c r="E44" s="32" t="str">
        <f t="shared" si="20"/>
        <v/>
      </c>
      <c r="F44" s="32" t="str">
        <f t="shared" si="21"/>
        <v/>
      </c>
      <c r="G44" s="26"/>
      <c r="H44" s="32" t="str">
        <f t="shared" si="22"/>
        <v/>
      </c>
      <c r="I44" s="32" t="str">
        <f t="shared" si="23"/>
        <v/>
      </c>
      <c r="J44" s="26"/>
      <c r="K44" s="32" t="str">
        <f t="shared" si="24"/>
        <v/>
      </c>
      <c r="L44" s="32" t="str">
        <f t="shared" si="25"/>
        <v/>
      </c>
      <c r="M44" s="26"/>
      <c r="N44" s="32" t="str">
        <f t="shared" si="6"/>
        <v/>
      </c>
      <c r="O44" s="32" t="str">
        <f t="shared" si="7"/>
        <v/>
      </c>
      <c r="P44" s="26"/>
      <c r="Q44" s="32" t="str">
        <f t="shared" si="8"/>
        <v/>
      </c>
      <c r="R44" s="32" t="str">
        <f t="shared" si="9"/>
        <v/>
      </c>
      <c r="S44" s="26"/>
      <c r="T44" s="32" t="str">
        <f t="shared" si="10"/>
        <v/>
      </c>
      <c r="U44" s="32" t="str">
        <f t="shared" si="11"/>
        <v/>
      </c>
      <c r="V44" s="7">
        <f t="shared" si="26"/>
        <v>0</v>
      </c>
      <c r="W44" s="6">
        <f t="shared" si="27"/>
        <v>0</v>
      </c>
      <c r="X44" s="10">
        <f t="shared" si="28"/>
        <v>1</v>
      </c>
      <c r="Y44" s="32" t="str">
        <f t="shared" si="29"/>
        <v>E2</v>
      </c>
    </row>
    <row r="45" spans="1:25" ht="24.95" customHeight="1">
      <c r="A45" s="30">
        <v>1239</v>
      </c>
      <c r="B45" s="26"/>
      <c r="C45" s="12"/>
      <c r="D45" s="26"/>
      <c r="E45" s="32" t="str">
        <f t="shared" si="20"/>
        <v/>
      </c>
      <c r="F45" s="32" t="str">
        <f t="shared" si="21"/>
        <v/>
      </c>
      <c r="G45" s="26"/>
      <c r="H45" s="32" t="str">
        <f t="shared" si="22"/>
        <v/>
      </c>
      <c r="I45" s="32" t="str">
        <f t="shared" si="23"/>
        <v/>
      </c>
      <c r="J45" s="26"/>
      <c r="K45" s="32" t="str">
        <f t="shared" si="24"/>
        <v/>
      </c>
      <c r="L45" s="32" t="str">
        <f t="shared" si="25"/>
        <v/>
      </c>
      <c r="M45" s="26"/>
      <c r="N45" s="32" t="str">
        <f t="shared" si="6"/>
        <v/>
      </c>
      <c r="O45" s="32" t="str">
        <f t="shared" si="7"/>
        <v/>
      </c>
      <c r="P45" s="26"/>
      <c r="Q45" s="32" t="str">
        <f t="shared" si="8"/>
        <v/>
      </c>
      <c r="R45" s="32" t="str">
        <f t="shared" si="9"/>
        <v/>
      </c>
      <c r="S45" s="26"/>
      <c r="T45" s="32" t="str">
        <f t="shared" si="10"/>
        <v/>
      </c>
      <c r="U45" s="32" t="str">
        <f t="shared" si="11"/>
        <v/>
      </c>
      <c r="V45" s="7">
        <f t="shared" si="26"/>
        <v>0</v>
      </c>
      <c r="W45" s="6">
        <f t="shared" si="27"/>
        <v>0</v>
      </c>
      <c r="X45" s="10">
        <f t="shared" si="28"/>
        <v>1</v>
      </c>
      <c r="Y45" s="32" t="str">
        <f t="shared" si="29"/>
        <v>E2</v>
      </c>
    </row>
    <row r="46" spans="1:25" ht="24.95" customHeight="1">
      <c r="A46" s="30">
        <v>1240</v>
      </c>
      <c r="B46" s="26"/>
      <c r="C46" s="12"/>
      <c r="D46" s="26"/>
      <c r="E46" s="32" t="str">
        <f t="shared" si="20"/>
        <v/>
      </c>
      <c r="F46" s="32" t="str">
        <f t="shared" si="21"/>
        <v/>
      </c>
      <c r="G46" s="26"/>
      <c r="H46" s="32" t="str">
        <f t="shared" si="22"/>
        <v/>
      </c>
      <c r="I46" s="32" t="str">
        <f t="shared" si="23"/>
        <v/>
      </c>
      <c r="J46" s="26"/>
      <c r="K46" s="32" t="str">
        <f t="shared" si="24"/>
        <v/>
      </c>
      <c r="L46" s="32" t="str">
        <f t="shared" si="25"/>
        <v/>
      </c>
      <c r="M46" s="26"/>
      <c r="N46" s="32" t="str">
        <f t="shared" si="6"/>
        <v/>
      </c>
      <c r="O46" s="32" t="str">
        <f t="shared" si="7"/>
        <v/>
      </c>
      <c r="P46" s="26"/>
      <c r="Q46" s="32" t="str">
        <f t="shared" si="8"/>
        <v/>
      </c>
      <c r="R46" s="32" t="str">
        <f t="shared" si="9"/>
        <v/>
      </c>
      <c r="S46" s="26"/>
      <c r="T46" s="32" t="str">
        <f t="shared" si="10"/>
        <v/>
      </c>
      <c r="U46" s="32" t="str">
        <f t="shared" si="11"/>
        <v/>
      </c>
      <c r="V46" s="7">
        <f t="shared" si="26"/>
        <v>0</v>
      </c>
      <c r="W46" s="6">
        <f t="shared" si="27"/>
        <v>0</v>
      </c>
      <c r="X46" s="10">
        <f t="shared" si="28"/>
        <v>1</v>
      </c>
      <c r="Y46" s="32" t="str">
        <f t="shared" si="29"/>
        <v>E2</v>
      </c>
    </row>
    <row r="47" spans="1:25" ht="24.95" customHeight="1">
      <c r="A47" s="30">
        <v>1241</v>
      </c>
      <c r="B47" s="26"/>
      <c r="C47" s="12"/>
      <c r="D47" s="26"/>
      <c r="E47" s="32" t="str">
        <f t="shared" si="20"/>
        <v/>
      </c>
      <c r="F47" s="32" t="str">
        <f t="shared" si="21"/>
        <v/>
      </c>
      <c r="G47" s="26"/>
      <c r="H47" s="32" t="str">
        <f t="shared" si="22"/>
        <v/>
      </c>
      <c r="I47" s="32" t="str">
        <f t="shared" si="23"/>
        <v/>
      </c>
      <c r="J47" s="26"/>
      <c r="K47" s="32" t="str">
        <f t="shared" si="24"/>
        <v/>
      </c>
      <c r="L47" s="32" t="str">
        <f t="shared" si="25"/>
        <v/>
      </c>
      <c r="M47" s="26"/>
      <c r="N47" s="32" t="str">
        <f t="shared" si="6"/>
        <v/>
      </c>
      <c r="O47" s="32" t="str">
        <f t="shared" si="7"/>
        <v/>
      </c>
      <c r="P47" s="26"/>
      <c r="Q47" s="32" t="str">
        <f t="shared" si="8"/>
        <v/>
      </c>
      <c r="R47" s="32" t="str">
        <f t="shared" si="9"/>
        <v/>
      </c>
      <c r="S47" s="26"/>
      <c r="T47" s="32" t="str">
        <f t="shared" si="10"/>
        <v/>
      </c>
      <c r="U47" s="32" t="str">
        <f t="shared" si="11"/>
        <v/>
      </c>
      <c r="V47" s="7">
        <f t="shared" si="26"/>
        <v>0</v>
      </c>
      <c r="W47" s="6">
        <f t="shared" si="27"/>
        <v>0</v>
      </c>
      <c r="X47" s="10">
        <f t="shared" si="28"/>
        <v>1</v>
      </c>
      <c r="Y47" s="32" t="str">
        <f t="shared" si="29"/>
        <v>E2</v>
      </c>
    </row>
    <row r="48" spans="1:25" ht="24.95" customHeight="1">
      <c r="A48" s="30">
        <v>1242</v>
      </c>
      <c r="B48" s="25"/>
      <c r="C48" s="69"/>
      <c r="D48" s="25"/>
      <c r="E48" s="32" t="str">
        <f t="shared" si="20"/>
        <v/>
      </c>
      <c r="F48" s="32" t="str">
        <f t="shared" si="21"/>
        <v/>
      </c>
      <c r="G48" s="25"/>
      <c r="H48" s="32" t="str">
        <f t="shared" si="22"/>
        <v/>
      </c>
      <c r="I48" s="32" t="str">
        <f t="shared" si="23"/>
        <v/>
      </c>
      <c r="J48" s="25"/>
      <c r="K48" s="32" t="str">
        <f t="shared" si="24"/>
        <v/>
      </c>
      <c r="L48" s="32" t="str">
        <f t="shared" si="25"/>
        <v/>
      </c>
      <c r="M48" s="25"/>
      <c r="N48" s="32" t="str">
        <f t="shared" si="6"/>
        <v/>
      </c>
      <c r="O48" s="32" t="str">
        <f t="shared" si="7"/>
        <v/>
      </c>
      <c r="P48" s="25"/>
      <c r="Q48" s="32" t="str">
        <f t="shared" si="8"/>
        <v/>
      </c>
      <c r="R48" s="32" t="str">
        <f t="shared" si="9"/>
        <v/>
      </c>
      <c r="S48" s="25"/>
      <c r="T48" s="32" t="str">
        <f t="shared" si="10"/>
        <v/>
      </c>
      <c r="U48" s="32" t="str">
        <f t="shared" si="11"/>
        <v/>
      </c>
      <c r="V48" s="7">
        <f t="shared" si="26"/>
        <v>0</v>
      </c>
      <c r="W48" s="6">
        <f t="shared" si="27"/>
        <v>0</v>
      </c>
      <c r="X48" s="10">
        <f t="shared" si="28"/>
        <v>1</v>
      </c>
      <c r="Y48" s="32" t="str">
        <f t="shared" si="29"/>
        <v>E2</v>
      </c>
    </row>
    <row r="49" spans="1:25" ht="24.95" customHeight="1">
      <c r="A49" s="30">
        <v>1243</v>
      </c>
      <c r="B49" s="28"/>
      <c r="C49" s="70"/>
      <c r="D49" s="28"/>
      <c r="E49" s="32" t="str">
        <f t="shared" si="20"/>
        <v/>
      </c>
      <c r="F49" s="32" t="str">
        <f t="shared" si="21"/>
        <v/>
      </c>
      <c r="G49" s="28"/>
      <c r="H49" s="32" t="str">
        <f t="shared" si="22"/>
        <v/>
      </c>
      <c r="I49" s="32" t="str">
        <f t="shared" si="23"/>
        <v/>
      </c>
      <c r="J49" s="28"/>
      <c r="K49" s="32" t="str">
        <f t="shared" si="24"/>
        <v/>
      </c>
      <c r="L49" s="32" t="str">
        <f t="shared" si="25"/>
        <v/>
      </c>
      <c r="M49" s="28"/>
      <c r="N49" s="32" t="str">
        <f t="shared" si="6"/>
        <v/>
      </c>
      <c r="O49" s="32" t="str">
        <f t="shared" si="7"/>
        <v/>
      </c>
      <c r="P49" s="28"/>
      <c r="Q49" s="32" t="str">
        <f t="shared" si="8"/>
        <v/>
      </c>
      <c r="R49" s="32" t="str">
        <f t="shared" si="9"/>
        <v/>
      </c>
      <c r="S49" s="28"/>
      <c r="T49" s="32" t="str">
        <f t="shared" si="10"/>
        <v/>
      </c>
      <c r="U49" s="32" t="str">
        <f t="shared" si="11"/>
        <v/>
      </c>
      <c r="V49" s="7">
        <f t="shared" si="26"/>
        <v>0</v>
      </c>
      <c r="W49" s="6">
        <f t="shared" si="27"/>
        <v>0</v>
      </c>
      <c r="X49" s="10">
        <f t="shared" si="28"/>
        <v>1</v>
      </c>
      <c r="Y49" s="32" t="str">
        <f t="shared" si="29"/>
        <v>E2</v>
      </c>
    </row>
    <row r="50" spans="1:25" ht="24.95" customHeight="1">
      <c r="A50" s="30">
        <v>1244</v>
      </c>
      <c r="B50" s="28"/>
      <c r="C50" s="70"/>
      <c r="D50" s="28"/>
      <c r="E50" s="32" t="str">
        <f t="shared" si="20"/>
        <v/>
      </c>
      <c r="F50" s="32" t="str">
        <f t="shared" si="21"/>
        <v/>
      </c>
      <c r="G50" s="28"/>
      <c r="H50" s="32" t="str">
        <f t="shared" si="22"/>
        <v/>
      </c>
      <c r="I50" s="32" t="str">
        <f t="shared" si="23"/>
        <v/>
      </c>
      <c r="J50" s="28"/>
      <c r="K50" s="32" t="str">
        <f t="shared" si="24"/>
        <v/>
      </c>
      <c r="L50" s="32" t="str">
        <f t="shared" si="25"/>
        <v/>
      </c>
      <c r="M50" s="28"/>
      <c r="N50" s="32" t="str">
        <f t="shared" si="6"/>
        <v/>
      </c>
      <c r="O50" s="32" t="str">
        <f t="shared" si="7"/>
        <v/>
      </c>
      <c r="P50" s="28"/>
      <c r="Q50" s="32" t="str">
        <f t="shared" si="8"/>
        <v/>
      </c>
      <c r="R50" s="32" t="str">
        <f t="shared" si="9"/>
        <v/>
      </c>
      <c r="S50" s="28"/>
      <c r="T50" s="32" t="str">
        <f t="shared" si="10"/>
        <v/>
      </c>
      <c r="U50" s="32" t="str">
        <f t="shared" si="11"/>
        <v/>
      </c>
      <c r="V50" s="7">
        <f t="shared" si="26"/>
        <v>0</v>
      </c>
      <c r="W50" s="6">
        <f t="shared" si="27"/>
        <v>0</v>
      </c>
      <c r="X50" s="10">
        <f t="shared" si="28"/>
        <v>1</v>
      </c>
      <c r="Y50" s="32" t="str">
        <f t="shared" si="29"/>
        <v>E2</v>
      </c>
    </row>
    <row r="51" spans="1:25" ht="24.95" customHeight="1">
      <c r="A51" s="30">
        <v>1245</v>
      </c>
      <c r="B51" s="28"/>
      <c r="C51" s="70"/>
      <c r="D51" s="28"/>
      <c r="E51" s="32" t="str">
        <f t="shared" si="20"/>
        <v/>
      </c>
      <c r="F51" s="32" t="str">
        <f t="shared" si="21"/>
        <v/>
      </c>
      <c r="G51" s="28"/>
      <c r="H51" s="32" t="str">
        <f t="shared" si="22"/>
        <v/>
      </c>
      <c r="I51" s="32" t="str">
        <f t="shared" si="23"/>
        <v/>
      </c>
      <c r="J51" s="28"/>
      <c r="K51" s="32" t="str">
        <f t="shared" si="24"/>
        <v/>
      </c>
      <c r="L51" s="32" t="str">
        <f t="shared" si="25"/>
        <v/>
      </c>
      <c r="M51" s="28"/>
      <c r="N51" s="32" t="str">
        <f t="shared" si="6"/>
        <v/>
      </c>
      <c r="O51" s="32" t="str">
        <f t="shared" si="7"/>
        <v/>
      </c>
      <c r="P51" s="28"/>
      <c r="Q51" s="32" t="str">
        <f t="shared" si="8"/>
        <v/>
      </c>
      <c r="R51" s="32" t="str">
        <f t="shared" si="9"/>
        <v/>
      </c>
      <c r="S51" s="28"/>
      <c r="T51" s="32" t="str">
        <f t="shared" si="10"/>
        <v/>
      </c>
      <c r="U51" s="32" t="str">
        <f t="shared" si="11"/>
        <v/>
      </c>
      <c r="V51" s="7">
        <f t="shared" si="26"/>
        <v>0</v>
      </c>
      <c r="W51" s="6">
        <f t="shared" si="27"/>
        <v>0</v>
      </c>
      <c r="X51" s="10">
        <f t="shared" si="28"/>
        <v>1</v>
      </c>
      <c r="Y51" s="32" t="str">
        <f t="shared" si="29"/>
        <v>E2</v>
      </c>
    </row>
    <row r="52" spans="1:25" ht="24.95" customHeight="1">
      <c r="A52" s="30">
        <v>1246</v>
      </c>
      <c r="B52" s="29"/>
      <c r="C52" s="71"/>
      <c r="D52" s="29"/>
      <c r="E52" s="32" t="str">
        <f t="shared" si="20"/>
        <v/>
      </c>
      <c r="F52" s="32" t="str">
        <f t="shared" si="21"/>
        <v/>
      </c>
      <c r="G52" s="29"/>
      <c r="H52" s="32" t="str">
        <f t="shared" si="22"/>
        <v/>
      </c>
      <c r="I52" s="32" t="str">
        <f t="shared" si="23"/>
        <v/>
      </c>
      <c r="J52" s="29"/>
      <c r="K52" s="32" t="str">
        <f t="shared" si="24"/>
        <v/>
      </c>
      <c r="L52" s="32" t="str">
        <f t="shared" si="25"/>
        <v/>
      </c>
      <c r="M52" s="29"/>
      <c r="N52" s="32" t="str">
        <f t="shared" si="6"/>
        <v/>
      </c>
      <c r="O52" s="32" t="str">
        <f t="shared" si="7"/>
        <v/>
      </c>
      <c r="P52" s="29"/>
      <c r="Q52" s="32" t="str">
        <f t="shared" si="8"/>
        <v/>
      </c>
      <c r="R52" s="32" t="str">
        <f t="shared" si="9"/>
        <v/>
      </c>
      <c r="S52" s="29"/>
      <c r="T52" s="32" t="str">
        <f t="shared" si="10"/>
        <v/>
      </c>
      <c r="U52" s="32" t="str">
        <f t="shared" si="11"/>
        <v/>
      </c>
      <c r="V52" s="7">
        <f t="shared" si="26"/>
        <v>0</v>
      </c>
      <c r="W52" s="6">
        <f t="shared" si="27"/>
        <v>0</v>
      </c>
      <c r="X52" s="10">
        <f t="shared" si="28"/>
        <v>1</v>
      </c>
      <c r="Y52" s="32" t="str">
        <f t="shared" si="29"/>
        <v>E2</v>
      </c>
    </row>
    <row r="53" spans="1:25" ht="24.95" customHeight="1">
      <c r="A53" s="30">
        <v>1247</v>
      </c>
      <c r="B53" s="29"/>
      <c r="C53" s="71"/>
      <c r="D53" s="29"/>
      <c r="E53" s="32" t="str">
        <f t="shared" si="20"/>
        <v/>
      </c>
      <c r="F53" s="32" t="str">
        <f t="shared" si="21"/>
        <v/>
      </c>
      <c r="G53" s="29"/>
      <c r="H53" s="32" t="str">
        <f t="shared" si="22"/>
        <v/>
      </c>
      <c r="I53" s="32" t="str">
        <f t="shared" si="23"/>
        <v/>
      </c>
      <c r="J53" s="29"/>
      <c r="K53" s="32" t="str">
        <f t="shared" si="24"/>
        <v/>
      </c>
      <c r="L53" s="32" t="str">
        <f t="shared" si="25"/>
        <v/>
      </c>
      <c r="M53" s="29"/>
      <c r="N53" s="32" t="str">
        <f t="shared" si="6"/>
        <v/>
      </c>
      <c r="O53" s="32" t="str">
        <f t="shared" si="7"/>
        <v/>
      </c>
      <c r="P53" s="29"/>
      <c r="Q53" s="32" t="str">
        <f t="shared" si="8"/>
        <v/>
      </c>
      <c r="R53" s="32" t="str">
        <f t="shared" si="9"/>
        <v/>
      </c>
      <c r="S53" s="29"/>
      <c r="T53" s="32" t="str">
        <f t="shared" si="10"/>
        <v/>
      </c>
      <c r="U53" s="32" t="str">
        <f t="shared" si="11"/>
        <v/>
      </c>
      <c r="V53" s="7">
        <f t="shared" si="26"/>
        <v>0</v>
      </c>
      <c r="W53" s="6">
        <f t="shared" si="27"/>
        <v>0</v>
      </c>
      <c r="X53" s="10">
        <f t="shared" si="28"/>
        <v>1</v>
      </c>
      <c r="Y53" s="32" t="str">
        <f t="shared" si="29"/>
        <v>E2</v>
      </c>
    </row>
    <row r="54" spans="1:25" ht="24.95" customHeight="1">
      <c r="A54"/>
      <c r="B54" s="23"/>
      <c r="C54" s="72"/>
      <c r="D54" s="20" t="s">
        <v>7</v>
      </c>
      <c r="E54" s="48"/>
      <c r="F54" s="48"/>
      <c r="G54" s="21" t="s">
        <v>9</v>
      </c>
      <c r="H54" s="56"/>
      <c r="I54" s="56"/>
      <c r="J54" s="21" t="s">
        <v>11</v>
      </c>
      <c r="K54" s="56"/>
      <c r="L54" s="56"/>
      <c r="M54" s="21" t="s">
        <v>10</v>
      </c>
      <c r="N54" s="56"/>
      <c r="O54" s="56"/>
      <c r="P54" s="21" t="s">
        <v>12</v>
      </c>
      <c r="Q54" s="56"/>
      <c r="R54" s="56"/>
      <c r="S54" s="21" t="s">
        <v>16</v>
      </c>
      <c r="T54" s="56"/>
      <c r="U54" s="56"/>
      <c r="V54" s="43"/>
      <c r="W54" s="6"/>
      <c r="X54" s="44"/>
    </row>
    <row r="55" spans="1:25" ht="24.95" customHeight="1">
      <c r="A55" s="86" t="s">
        <v>18</v>
      </c>
      <c r="B55" s="86"/>
      <c r="C55" s="86"/>
      <c r="D55" s="49">
        <f>SUM(D7:D53)</f>
        <v>0</v>
      </c>
      <c r="E55" s="45"/>
      <c r="F55" s="45"/>
      <c r="G55" s="49">
        <f>SUM(G7:G53)</f>
        <v>0</v>
      </c>
      <c r="H55" s="45"/>
      <c r="I55" s="45"/>
      <c r="J55" s="49">
        <f>SUM(J7:J53)</f>
        <v>0</v>
      </c>
      <c r="K55" s="45"/>
      <c r="L55" s="45"/>
      <c r="M55" s="49">
        <f>SUM(M7:M53)</f>
        <v>0</v>
      </c>
      <c r="N55" s="45"/>
      <c r="O55" s="45"/>
      <c r="P55" s="49">
        <f>SUM(P7:P53)</f>
        <v>0</v>
      </c>
      <c r="Q55" s="45"/>
      <c r="R55" s="45"/>
      <c r="S55" s="49">
        <f>SUM(S7:S53)</f>
        <v>0</v>
      </c>
      <c r="T55" s="45"/>
      <c r="U55" s="45"/>
      <c r="V55" s="43"/>
      <c r="W55" s="52">
        <f>SUM(W7:W53)</f>
        <v>0</v>
      </c>
      <c r="X55" s="44"/>
    </row>
    <row r="56" spans="1:25" ht="24.95" customHeight="1">
      <c r="A56" s="86" t="s">
        <v>35</v>
      </c>
      <c r="B56" s="86"/>
      <c r="C56" s="86"/>
      <c r="D56" s="50" t="e">
        <f>AVERAGE(D7:D53)/40*100</f>
        <v>#DIV/0!</v>
      </c>
      <c r="E56" s="46"/>
      <c r="F56" s="46"/>
      <c r="G56" s="50" t="e">
        <f>AVERAGE(G7:G53)/40*100</f>
        <v>#DIV/0!</v>
      </c>
      <c r="H56" s="46"/>
      <c r="I56" s="46"/>
      <c r="J56" s="50" t="e">
        <f>AVERAGE(J7:J53)/40*100</f>
        <v>#DIV/0!</v>
      </c>
      <c r="K56" s="46"/>
      <c r="L56" s="46"/>
      <c r="M56" s="50" t="e">
        <f>AVERAGE(M7:M53)/40*100</f>
        <v>#DIV/0!</v>
      </c>
      <c r="N56" s="46"/>
      <c r="O56" s="46"/>
      <c r="P56" s="50" t="e">
        <f>AVERAGE(P7:P53)/40*100</f>
        <v>#DIV/0!</v>
      </c>
      <c r="Q56" s="46"/>
      <c r="R56" s="46"/>
      <c r="S56" s="50" t="e">
        <f>AVERAGE(S7:S53)/40*100</f>
        <v>#DIV/0!</v>
      </c>
      <c r="T56" s="46"/>
      <c r="U56" s="46"/>
      <c r="V56" s="47"/>
      <c r="W56" s="53">
        <f>AVERAGE(W7:W53)</f>
        <v>0</v>
      </c>
      <c r="X56" s="34"/>
    </row>
    <row r="57" spans="1:25" ht="24.95" customHeight="1">
      <c r="A57" s="86" t="s">
        <v>1</v>
      </c>
      <c r="B57" s="86"/>
      <c r="C57" s="86"/>
      <c r="D57" s="50" t="e">
        <f t="shared" ref="D57" si="30">(D64-D58)*100/D64</f>
        <v>#DIV/0!</v>
      </c>
      <c r="E57" s="46"/>
      <c r="F57" s="46"/>
      <c r="G57" s="50" t="e">
        <f t="shared" ref="G57" si="31">(G64-G58)*100/G64</f>
        <v>#DIV/0!</v>
      </c>
      <c r="H57" s="46"/>
      <c r="I57" s="46"/>
      <c r="J57" s="50" t="e">
        <f t="shared" ref="J57" si="32">(J64-J58)*100/J64</f>
        <v>#DIV/0!</v>
      </c>
      <c r="K57" s="46"/>
      <c r="L57" s="46"/>
      <c r="M57" s="50" t="e">
        <f t="shared" ref="M57" si="33">(M64-M58)*100/M64</f>
        <v>#DIV/0!</v>
      </c>
      <c r="N57" s="46"/>
      <c r="O57" s="46"/>
      <c r="P57" s="50" t="e">
        <f t="shared" ref="P57" si="34">(P64-P58)*100/P64</f>
        <v>#DIV/0!</v>
      </c>
      <c r="Q57" s="46"/>
      <c r="R57" s="46"/>
      <c r="S57" s="50" t="e">
        <f t="shared" ref="S57" si="35">(S64-S58)*100/S64</f>
        <v>#DIV/0!</v>
      </c>
      <c r="T57" s="46"/>
      <c r="U57" s="46"/>
      <c r="V57" s="48"/>
      <c r="W57" s="54">
        <f>(W64-W58)*100/W64</f>
        <v>0</v>
      </c>
      <c r="X57" s="34"/>
    </row>
    <row r="58" spans="1:25" ht="24.95" customHeight="1">
      <c r="A58" s="86" t="s">
        <v>2</v>
      </c>
      <c r="B58" s="86"/>
      <c r="C58" s="86"/>
      <c r="D58" s="51">
        <f>COUNTIF(D7:D53,"&lt;13.2")</f>
        <v>0</v>
      </c>
      <c r="E58" s="33"/>
      <c r="F58" s="33"/>
      <c r="G58" s="51">
        <f>COUNTIF(G7:G53,"&lt;13.2")</f>
        <v>0</v>
      </c>
      <c r="H58" s="33"/>
      <c r="I58" s="33"/>
      <c r="J58" s="51">
        <f>COUNTIF(J7:J53,"&lt;13.2")</f>
        <v>0</v>
      </c>
      <c r="K58" s="33"/>
      <c r="L58" s="33"/>
      <c r="M58" s="51">
        <f>COUNTIF(M7:M53,"&lt;13.2")</f>
        <v>0</v>
      </c>
      <c r="N58" s="33"/>
      <c r="O58" s="33"/>
      <c r="P58" s="51">
        <f>COUNTIF(P7:P53,"&lt;13.2")</f>
        <v>0</v>
      </c>
      <c r="Q58" s="33"/>
      <c r="R58" s="33"/>
      <c r="S58" s="51">
        <f>COUNTIF(S7:S53,"&lt;13.2")</f>
        <v>0</v>
      </c>
      <c r="T58" s="33"/>
      <c r="U58" s="33"/>
      <c r="V58" s="22"/>
      <c r="W58" s="32">
        <f>COUNTIF(W7:W53,"&lt;33")</f>
        <v>47</v>
      </c>
      <c r="X58" s="34"/>
    </row>
    <row r="59" spans="1:25" ht="24.95" customHeight="1">
      <c r="A59" s="86" t="s">
        <v>3</v>
      </c>
      <c r="B59" s="86"/>
      <c r="C59" s="86"/>
      <c r="D59" s="37">
        <f>COUNTIF(D7:D53,"&gt;=13.2")-D63-D62-D61-D60</f>
        <v>0</v>
      </c>
      <c r="E59" s="33"/>
      <c r="F59" s="33"/>
      <c r="G59" s="37">
        <f>COUNTIF(G7:G53,"&gt;=13.2")-G63-G62-G61-G60</f>
        <v>0</v>
      </c>
      <c r="H59" s="33"/>
      <c r="I59" s="33"/>
      <c r="J59" s="37">
        <f>COUNTIF(J7:J53,"&gt;=13.2")-J63-J62-J61-J60</f>
        <v>0</v>
      </c>
      <c r="K59" s="33"/>
      <c r="L59" s="33"/>
      <c r="M59" s="37">
        <f>COUNTIF(M7:M53,"&gt;=13.2")-M63-M62-M61-M60</f>
        <v>0</v>
      </c>
      <c r="N59" s="33"/>
      <c r="O59" s="33"/>
      <c r="P59" s="37">
        <f>COUNTIF(P7:P53,"&gt;=13.2")-P63-P62-P61-P60</f>
        <v>0</v>
      </c>
      <c r="Q59" s="33"/>
      <c r="R59" s="33"/>
      <c r="S59" s="37">
        <f>COUNTIF(S7:S53,"&gt;=13.2")-S63-S62-S61-S60</f>
        <v>0</v>
      </c>
      <c r="T59" s="33"/>
      <c r="U59" s="33"/>
      <c r="V59" s="22"/>
      <c r="W59" s="32">
        <f>COUNTIF(W7:W53,"&gt;=33")-W60-W61-W62-W63</f>
        <v>0</v>
      </c>
      <c r="X59" s="34"/>
    </row>
    <row r="60" spans="1:25" ht="24.95" customHeight="1">
      <c r="A60" s="86" t="s">
        <v>4</v>
      </c>
      <c r="B60" s="86"/>
      <c r="C60" s="86"/>
      <c r="D60" s="37">
        <f>COUNTIF(D7:D53,"&gt;=24")-D63-D62-D61</f>
        <v>0</v>
      </c>
      <c r="E60" s="33"/>
      <c r="F60" s="33"/>
      <c r="G60" s="37">
        <f>COUNTIF(G7:G53,"&gt;=24")-G63-G62-G61</f>
        <v>0</v>
      </c>
      <c r="H60" s="33"/>
      <c r="I60" s="33"/>
      <c r="J60" s="37">
        <f>COUNTIF(J7:J53,"&gt;=24")-J63-J62-J61</f>
        <v>0</v>
      </c>
      <c r="K60" s="33"/>
      <c r="L60" s="33"/>
      <c r="M60" s="37">
        <f>COUNTIF(M7:M53,"&gt;=24")-M63-M62-M61</f>
        <v>0</v>
      </c>
      <c r="N60" s="33"/>
      <c r="O60" s="33"/>
      <c r="P60" s="37">
        <f>COUNTIF(P7:P53,"&gt;=24")-P63-P62-P61</f>
        <v>0</v>
      </c>
      <c r="Q60" s="33"/>
      <c r="R60" s="33"/>
      <c r="S60" s="37">
        <f>COUNTIF(S7:S53,"&gt;=24")-S63-S62-S61</f>
        <v>0</v>
      </c>
      <c r="T60" s="33"/>
      <c r="U60" s="33"/>
      <c r="V60" s="22"/>
      <c r="W60" s="32">
        <f>COUNTIF(W7:W53,"&gt;=60")-W61-W62-W63</f>
        <v>0</v>
      </c>
      <c r="X60" s="34"/>
    </row>
    <row r="61" spans="1:25" ht="24.95" customHeight="1">
      <c r="A61" s="86" t="s">
        <v>5</v>
      </c>
      <c r="B61" s="86"/>
      <c r="C61" s="86"/>
      <c r="D61" s="37">
        <f>COUNTIF(D7:D53,"&gt;=30")-D63-D62</f>
        <v>0</v>
      </c>
      <c r="E61" s="33"/>
      <c r="F61" s="33"/>
      <c r="G61" s="37">
        <f>COUNTIF(G7:G53,"&gt;=30")-G63-G62</f>
        <v>0</v>
      </c>
      <c r="H61" s="33"/>
      <c r="I61" s="33"/>
      <c r="J61" s="37">
        <f>COUNTIF(J7:J53,"&gt;=30")-J63-J62</f>
        <v>0</v>
      </c>
      <c r="K61" s="33"/>
      <c r="L61" s="33"/>
      <c r="M61" s="37">
        <f>COUNTIF(M7:M53,"&gt;=30")-M63-M62</f>
        <v>0</v>
      </c>
      <c r="N61" s="33"/>
      <c r="O61" s="33"/>
      <c r="P61" s="37">
        <f>COUNTIF(P7:P53,"&gt;=30")-P63-P62</f>
        <v>0</v>
      </c>
      <c r="Q61" s="33"/>
      <c r="R61" s="33"/>
      <c r="S61" s="37">
        <f>COUNTIF(S7:S53,"&gt;=30")-S63-S62</f>
        <v>0</v>
      </c>
      <c r="T61" s="33"/>
      <c r="U61" s="33"/>
      <c r="V61" s="22"/>
      <c r="W61" s="32">
        <f>COUNTIF(W7:W53,"&gt;=75")-W62-W63</f>
        <v>0</v>
      </c>
      <c r="X61" s="34"/>
    </row>
    <row r="62" spans="1:25" ht="24.95" customHeight="1">
      <c r="A62" s="86" t="s">
        <v>36</v>
      </c>
      <c r="B62" s="86"/>
      <c r="C62" s="86"/>
      <c r="D62" s="37">
        <f>COUNTIF(D7:D53,"&gt;=36")-D63</f>
        <v>0</v>
      </c>
      <c r="E62" s="33"/>
      <c r="F62" s="33"/>
      <c r="G62" s="37">
        <f>COUNTIF(G7:G53,"&gt;=36")-G63</f>
        <v>0</v>
      </c>
      <c r="H62" s="33"/>
      <c r="I62" s="33"/>
      <c r="J62" s="37">
        <f>COUNTIF(J7:J53,"&gt;=36")-J63</f>
        <v>0</v>
      </c>
      <c r="K62" s="33"/>
      <c r="L62" s="33"/>
      <c r="M62" s="37">
        <f>COUNTIF(M7:M53,"&gt;=36")-M63</f>
        <v>0</v>
      </c>
      <c r="N62" s="33"/>
      <c r="O62" s="33"/>
      <c r="P62" s="37">
        <f>COUNTIF(P7:P53,"&gt;=36")-P63</f>
        <v>0</v>
      </c>
      <c r="Q62" s="33"/>
      <c r="R62" s="33"/>
      <c r="S62" s="37">
        <f>COUNTIF(S7:S53,"&gt;=36")-S63</f>
        <v>0</v>
      </c>
      <c r="T62" s="33"/>
      <c r="U62" s="33"/>
      <c r="V62" s="22"/>
      <c r="W62" s="32">
        <f>COUNTIF(W7:W53,"&gt;=90")-W63</f>
        <v>0</v>
      </c>
      <c r="X62" s="34"/>
    </row>
    <row r="63" spans="1:25" ht="24.95" customHeight="1">
      <c r="A63" s="86" t="s">
        <v>37</v>
      </c>
      <c r="B63" s="86"/>
      <c r="C63" s="86"/>
      <c r="D63" s="51">
        <f>COUNTIF(D7:D53,"&gt;38")</f>
        <v>0</v>
      </c>
      <c r="E63" s="33"/>
      <c r="F63" s="33"/>
      <c r="G63" s="51">
        <f>COUNTIF(G7:G53,"&gt;38")</f>
        <v>0</v>
      </c>
      <c r="H63" s="33"/>
      <c r="I63" s="33"/>
      <c r="J63" s="51">
        <f>COUNTIF(J7:J53,"&gt;38")</f>
        <v>0</v>
      </c>
      <c r="K63" s="33"/>
      <c r="L63" s="33"/>
      <c r="M63" s="51">
        <f>COUNTIF(M7:M53,"&gt;38")</f>
        <v>0</v>
      </c>
      <c r="N63" s="33"/>
      <c r="O63" s="33"/>
      <c r="P63" s="51">
        <f>COUNTIF(P7:P53,"&gt;38")</f>
        <v>0</v>
      </c>
      <c r="Q63" s="33"/>
      <c r="R63" s="33"/>
      <c r="S63" s="51">
        <f>COUNTIF(S7:S53,"&gt;38")</f>
        <v>0</v>
      </c>
      <c r="T63" s="33"/>
      <c r="U63" s="33"/>
      <c r="V63" s="22"/>
      <c r="W63" s="32">
        <f>COUNTIF(W7:W53,"&gt;95")</f>
        <v>0</v>
      </c>
      <c r="X63" s="34"/>
    </row>
    <row r="64" spans="1:25" ht="24.95" customHeight="1">
      <c r="A64" s="86" t="s">
        <v>6</v>
      </c>
      <c r="B64" s="86"/>
      <c r="C64" s="86"/>
      <c r="D64" s="38">
        <f>SUM(D58:D63)</f>
        <v>0</v>
      </c>
      <c r="E64" s="33"/>
      <c r="F64" s="33"/>
      <c r="G64" s="38">
        <f>SUM(G58:G63)</f>
        <v>0</v>
      </c>
      <c r="H64" s="33"/>
      <c r="I64" s="33"/>
      <c r="J64" s="38">
        <f>SUM(J58:J63)</f>
        <v>0</v>
      </c>
      <c r="K64" s="33"/>
      <c r="L64" s="33"/>
      <c r="M64" s="38">
        <f>SUM(M58:M63)</f>
        <v>0</v>
      </c>
      <c r="N64" s="33"/>
      <c r="O64" s="33"/>
      <c r="P64" s="38">
        <f>SUM(P58:P63)</f>
        <v>0</v>
      </c>
      <c r="Q64" s="33"/>
      <c r="R64" s="33"/>
      <c r="S64" s="38">
        <f>SUM(S58:S63)</f>
        <v>0</v>
      </c>
      <c r="T64" s="33"/>
      <c r="U64" s="33"/>
      <c r="V64" s="22"/>
      <c r="W64" s="55">
        <f>SUM(W58:W63)</f>
        <v>47</v>
      </c>
      <c r="X64" s="34"/>
    </row>
    <row r="65" spans="1:24" ht="24.95" customHeight="1">
      <c r="A65" s="79"/>
      <c r="B65" s="79"/>
      <c r="C65" s="80"/>
      <c r="D65" s="20" t="s">
        <v>7</v>
      </c>
      <c r="E65" s="48"/>
      <c r="F65" s="48"/>
      <c r="G65" s="62" t="s">
        <v>9</v>
      </c>
      <c r="H65" s="56"/>
      <c r="I65" s="56"/>
      <c r="J65" s="62" t="s">
        <v>11</v>
      </c>
      <c r="K65" s="56"/>
      <c r="L65" s="56"/>
      <c r="M65" s="62" t="s">
        <v>10</v>
      </c>
      <c r="N65" s="56"/>
      <c r="O65" s="56"/>
      <c r="P65" s="62" t="s">
        <v>12</v>
      </c>
      <c r="Q65" s="56"/>
      <c r="R65" s="56"/>
      <c r="S65" s="62" t="s">
        <v>16</v>
      </c>
      <c r="T65" s="57"/>
      <c r="U65" s="35"/>
      <c r="V65" s="36"/>
      <c r="W65" s="33"/>
      <c r="X65" s="34"/>
    </row>
    <row r="66" spans="1:24" ht="15" customHeight="1">
      <c r="A66" s="77" t="s">
        <v>25</v>
      </c>
      <c r="B66" s="77"/>
      <c r="C66" s="77"/>
      <c r="D66" s="37">
        <f>COUNTIF(F7:F53,"A1")*8</f>
        <v>0</v>
      </c>
      <c r="E66" s="35"/>
      <c r="F66" s="35"/>
      <c r="G66" s="37">
        <f>COUNTIF(I7:I53,"A1")*8</f>
        <v>0</v>
      </c>
      <c r="H66" s="35"/>
      <c r="I66" s="35"/>
      <c r="J66" s="37">
        <f>COUNTIF(L7:L53,"A1")*8</f>
        <v>0</v>
      </c>
      <c r="K66" s="35"/>
      <c r="L66" s="35"/>
      <c r="M66" s="37">
        <f>COUNTIF(O7:O53,"A1")*8</f>
        <v>0</v>
      </c>
      <c r="N66" s="35"/>
      <c r="O66" s="35"/>
      <c r="P66" s="37">
        <f>COUNTIF(R7:R53,"A1")*8</f>
        <v>0</v>
      </c>
      <c r="Q66" s="35"/>
      <c r="R66" s="35"/>
      <c r="S66" s="37">
        <f>COUNTIF(U7:U53,"A1")*8</f>
        <v>0</v>
      </c>
      <c r="T66" s="35"/>
      <c r="U66" s="35"/>
      <c r="V66" s="35"/>
      <c r="W66" s="37">
        <f>COUNTIF(Y7:Y53,"A1")*8</f>
        <v>0</v>
      </c>
      <c r="X66" s="34"/>
    </row>
    <row r="67" spans="1:24" ht="15" customHeight="1">
      <c r="A67" s="77" t="s">
        <v>26</v>
      </c>
      <c r="B67" s="77"/>
      <c r="C67" s="77"/>
      <c r="D67" s="37">
        <f>COUNTIF(F7:F53,"A2")*7</f>
        <v>0</v>
      </c>
      <c r="E67" s="35"/>
      <c r="F67" s="35"/>
      <c r="G67" s="37">
        <f>COUNTIF(I7:I53,"A2")*7</f>
        <v>0</v>
      </c>
      <c r="H67" s="35"/>
      <c r="I67" s="35"/>
      <c r="J67" s="37">
        <f>COUNTIF(L7:L53,"A2")*7</f>
        <v>0</v>
      </c>
      <c r="K67" s="35"/>
      <c r="L67" s="35"/>
      <c r="M67" s="37">
        <f>COUNTIF(O7:O53,"A2")*7</f>
        <v>0</v>
      </c>
      <c r="N67" s="35"/>
      <c r="O67" s="35"/>
      <c r="P67" s="37">
        <f>COUNTIF(R7:R53,"A2")*7</f>
        <v>0</v>
      </c>
      <c r="Q67" s="35"/>
      <c r="R67" s="35"/>
      <c r="S67" s="37">
        <f>COUNTIF(U7:U53,"A2")*7</f>
        <v>0</v>
      </c>
      <c r="T67" s="35"/>
      <c r="U67" s="35"/>
      <c r="V67" s="35"/>
      <c r="W67" s="37">
        <f>COUNTIF(Y7:Y53,"A2")*7</f>
        <v>0</v>
      </c>
      <c r="X67" s="34"/>
    </row>
    <row r="68" spans="1:24" ht="15" customHeight="1">
      <c r="A68" s="77" t="s">
        <v>27</v>
      </c>
      <c r="B68" s="77"/>
      <c r="C68" s="77"/>
      <c r="D68" s="37">
        <f>COUNTIF(F7:F53,"B1")*6</f>
        <v>0</v>
      </c>
      <c r="E68" s="35"/>
      <c r="F68" s="35"/>
      <c r="G68" s="37">
        <f>COUNTIF(I7:I53,"B1")*6</f>
        <v>0</v>
      </c>
      <c r="H68" s="35"/>
      <c r="I68" s="35"/>
      <c r="J68" s="37">
        <f>COUNTIF(L7:L53,"B1")*6</f>
        <v>0</v>
      </c>
      <c r="K68" s="35"/>
      <c r="L68" s="35"/>
      <c r="M68" s="37">
        <f>COUNTIF(O7:O53,"B1")*6</f>
        <v>0</v>
      </c>
      <c r="N68" s="35"/>
      <c r="O68" s="35"/>
      <c r="P68" s="37">
        <f>COUNTIF(R7:R53,"B1")*6</f>
        <v>0</v>
      </c>
      <c r="Q68" s="35"/>
      <c r="R68" s="35"/>
      <c r="S68" s="37">
        <f>COUNTIF(U7:U53,"B1")*6</f>
        <v>0</v>
      </c>
      <c r="T68" s="35"/>
      <c r="U68" s="35"/>
      <c r="V68" s="35"/>
      <c r="W68" s="37">
        <f>COUNTIF(Y7:Y53,"B1")*6</f>
        <v>0</v>
      </c>
      <c r="X68" s="34"/>
    </row>
    <row r="69" spans="1:24" ht="15" customHeight="1">
      <c r="A69" s="77" t="s">
        <v>28</v>
      </c>
      <c r="B69" s="77"/>
      <c r="C69" s="77"/>
      <c r="D69" s="37">
        <f>COUNTIF(F7:F53,"B2")*5</f>
        <v>0</v>
      </c>
      <c r="E69" s="35"/>
      <c r="F69" s="35"/>
      <c r="G69" s="37">
        <f>COUNTIF(I7:I53,"B2")*5</f>
        <v>0</v>
      </c>
      <c r="H69" s="35"/>
      <c r="I69" s="35"/>
      <c r="J69" s="37">
        <f>COUNTIF(L7:L53,"B2")*5</f>
        <v>0</v>
      </c>
      <c r="K69" s="35"/>
      <c r="L69" s="35"/>
      <c r="M69" s="37">
        <f>COUNTIF(O7:O53,"B2")*5</f>
        <v>0</v>
      </c>
      <c r="N69" s="35"/>
      <c r="O69" s="35"/>
      <c r="P69" s="37">
        <f>COUNTIF(R7:R53,"B2")*5</f>
        <v>0</v>
      </c>
      <c r="Q69" s="35"/>
      <c r="R69" s="35"/>
      <c r="S69" s="37">
        <f>COUNTIF(U7:U53,"B2")*5</f>
        <v>0</v>
      </c>
      <c r="T69" s="35"/>
      <c r="U69" s="35"/>
      <c r="V69" s="35"/>
      <c r="W69" s="37">
        <f>COUNTIF(Y7:Y53,"B2")*5</f>
        <v>0</v>
      </c>
      <c r="X69" s="34"/>
    </row>
    <row r="70" spans="1:24" ht="15" customHeight="1">
      <c r="A70" s="77" t="s">
        <v>29</v>
      </c>
      <c r="B70" s="77"/>
      <c r="C70" s="77"/>
      <c r="D70" s="37">
        <f>COUNTIF(F7:F53,"C1")*4</f>
        <v>0</v>
      </c>
      <c r="E70" s="35"/>
      <c r="F70" s="35"/>
      <c r="G70" s="37">
        <f>COUNTIF(I7:I53,"C1")*4</f>
        <v>0</v>
      </c>
      <c r="H70" s="35"/>
      <c r="I70" s="35"/>
      <c r="J70" s="37">
        <f>COUNTIF(L7:L53,"C1")*4</f>
        <v>0</v>
      </c>
      <c r="K70" s="35"/>
      <c r="L70" s="35"/>
      <c r="M70" s="37">
        <f>COUNTIF(O7:O53,"C1")*4</f>
        <v>0</v>
      </c>
      <c r="N70" s="35"/>
      <c r="O70" s="35"/>
      <c r="P70" s="37">
        <f>COUNTIF(R7:R53,"C1")*4</f>
        <v>0</v>
      </c>
      <c r="Q70" s="35"/>
      <c r="R70" s="35"/>
      <c r="S70" s="37">
        <f>COUNTIF(U7:U53,"C1")*4</f>
        <v>0</v>
      </c>
      <c r="T70" s="35"/>
      <c r="U70" s="35"/>
      <c r="V70" s="35"/>
      <c r="W70" s="37">
        <f>COUNTIF(Y7:Y53,"C1")*4</f>
        <v>0</v>
      </c>
      <c r="X70" s="34"/>
    </row>
    <row r="71" spans="1:24" ht="15" customHeight="1">
      <c r="A71" s="77" t="s">
        <v>30</v>
      </c>
      <c r="B71" s="77"/>
      <c r="C71" s="77"/>
      <c r="D71" s="37">
        <f>COUNTIF(F7:F53,"C2")*3</f>
        <v>0</v>
      </c>
      <c r="E71" s="35"/>
      <c r="F71" s="35"/>
      <c r="G71" s="37">
        <f>COUNTIF(I7:I53,"C2")*3</f>
        <v>0</v>
      </c>
      <c r="H71" s="35"/>
      <c r="I71" s="35"/>
      <c r="J71" s="37">
        <f>COUNTIF(L7:L53,"C2")*3</f>
        <v>0</v>
      </c>
      <c r="K71" s="35"/>
      <c r="L71" s="35"/>
      <c r="M71" s="37">
        <f>COUNTIF(O7:O53,"C2")*3</f>
        <v>0</v>
      </c>
      <c r="N71" s="35"/>
      <c r="O71" s="35"/>
      <c r="P71" s="37">
        <f>COUNTIF(R7:R53,"C2")*3</f>
        <v>0</v>
      </c>
      <c r="Q71" s="35"/>
      <c r="R71" s="35"/>
      <c r="S71" s="37">
        <f>COUNTIF(U7:U53,"C2")*3</f>
        <v>0</v>
      </c>
      <c r="T71" s="35"/>
      <c r="U71" s="35"/>
      <c r="V71" s="35"/>
      <c r="W71" s="37">
        <f>COUNTIF(Y7:Y53,"C2")*3</f>
        <v>0</v>
      </c>
      <c r="X71" s="34"/>
    </row>
    <row r="72" spans="1:24" ht="15" customHeight="1">
      <c r="A72" s="77" t="s">
        <v>31</v>
      </c>
      <c r="B72" s="77"/>
      <c r="C72" s="77"/>
      <c r="D72" s="37">
        <f>COUNTIF(F7:F53,"D1")*2</f>
        <v>0</v>
      </c>
      <c r="E72" s="35"/>
      <c r="F72" s="35"/>
      <c r="G72" s="37">
        <f>COUNTIF(I7:I53,"D1")*2</f>
        <v>0</v>
      </c>
      <c r="H72" s="35"/>
      <c r="I72" s="35"/>
      <c r="J72" s="37">
        <f>COUNTIF(L7:L53,"D1")*2</f>
        <v>0</v>
      </c>
      <c r="K72" s="35"/>
      <c r="L72" s="35"/>
      <c r="M72" s="37">
        <f>COUNTIF(O7:O53,"D1")*2</f>
        <v>0</v>
      </c>
      <c r="N72" s="35"/>
      <c r="O72" s="35"/>
      <c r="P72" s="37">
        <f>COUNTIF(R7:R53,"D1")*2</f>
        <v>0</v>
      </c>
      <c r="Q72" s="35"/>
      <c r="R72" s="35"/>
      <c r="S72" s="37">
        <f>COUNTIF(U7:U53,"D1")*2</f>
        <v>0</v>
      </c>
      <c r="T72" s="35"/>
      <c r="U72" s="35"/>
      <c r="V72" s="35"/>
      <c r="W72" s="37">
        <f>COUNTIF(Y7:Y53,"D1")*2</f>
        <v>0</v>
      </c>
      <c r="X72" s="34"/>
    </row>
    <row r="73" spans="1:24" ht="15" customHeight="1">
      <c r="A73" s="77" t="s">
        <v>32</v>
      </c>
      <c r="B73" s="77"/>
      <c r="C73" s="77"/>
      <c r="D73" s="37">
        <f>COUNTIF(F7:F53,"E1")*1</f>
        <v>0</v>
      </c>
      <c r="E73" s="35"/>
      <c r="F73" s="35"/>
      <c r="G73" s="37">
        <f>COUNTIF(I7:I53,"E1")*1</f>
        <v>0</v>
      </c>
      <c r="H73" s="35"/>
      <c r="I73" s="35"/>
      <c r="J73" s="37">
        <f>COUNTIF(L7:L53,"E1")*1</f>
        <v>0</v>
      </c>
      <c r="K73" s="35"/>
      <c r="L73" s="35"/>
      <c r="M73" s="37">
        <f>COUNTIF(O7:O53,"E1")*1</f>
        <v>0</v>
      </c>
      <c r="N73" s="35"/>
      <c r="O73" s="35"/>
      <c r="P73" s="37">
        <f>COUNTIF(R7:R53,"E1")*1</f>
        <v>0</v>
      </c>
      <c r="Q73" s="35"/>
      <c r="R73" s="35"/>
      <c r="S73" s="37">
        <f>COUNTIF(U7:U53,"E1")*1</f>
        <v>0</v>
      </c>
      <c r="T73" s="35"/>
      <c r="U73" s="35"/>
      <c r="V73" s="35"/>
      <c r="W73" s="37">
        <f>COUNTIF(Y7:Y53,"E1")*1</f>
        <v>0</v>
      </c>
      <c r="X73" s="34"/>
    </row>
    <row r="74" spans="1:24" ht="15" customHeight="1">
      <c r="A74" s="77" t="s">
        <v>33</v>
      </c>
      <c r="B74" s="77"/>
      <c r="C74" s="77"/>
      <c r="D74" s="37">
        <f>COUNTIF(F7:F53,"E2")</f>
        <v>0</v>
      </c>
      <c r="E74" s="35"/>
      <c r="F74" s="35"/>
      <c r="G74" s="37">
        <f>COUNTIF(I7:I53,"E2")</f>
        <v>0</v>
      </c>
      <c r="H74" s="35"/>
      <c r="I74" s="35"/>
      <c r="J74" s="37">
        <f>COUNTIF(L7:L53,"E2")</f>
        <v>0</v>
      </c>
      <c r="K74" s="35"/>
      <c r="L74" s="35"/>
      <c r="M74" s="37">
        <f>COUNTIF(O7:O53,"E2")</f>
        <v>0</v>
      </c>
      <c r="N74" s="35"/>
      <c r="O74" s="35"/>
      <c r="P74" s="37">
        <f>COUNTIF(R7:R53,"E2")</f>
        <v>0</v>
      </c>
      <c r="Q74" s="35"/>
      <c r="R74" s="35"/>
      <c r="S74" s="37">
        <f>COUNTIF(U7:U53,"E2")</f>
        <v>0</v>
      </c>
      <c r="T74" s="35"/>
      <c r="U74" s="35"/>
      <c r="V74" s="35"/>
      <c r="W74" s="37">
        <f>COUNTIF(Y7:Y53,"E2")</f>
        <v>47</v>
      </c>
      <c r="X74" s="34"/>
    </row>
    <row r="75" spans="1:24" ht="15" customHeight="1">
      <c r="A75" s="77" t="s">
        <v>0</v>
      </c>
      <c r="B75" s="77"/>
      <c r="C75" s="77"/>
      <c r="D75" s="40">
        <f>SUM(D66:D74)</f>
        <v>0</v>
      </c>
      <c r="E75" s="39"/>
      <c r="F75" s="41"/>
      <c r="G75" s="38">
        <f>SUM(G66:G74)</f>
        <v>0</v>
      </c>
      <c r="H75" s="39"/>
      <c r="I75" s="41"/>
      <c r="J75" s="38">
        <f>SUM(J66:J74)</f>
        <v>0</v>
      </c>
      <c r="K75" s="39"/>
      <c r="L75" s="41"/>
      <c r="M75" s="38">
        <f>SUM(M66:M74)</f>
        <v>0</v>
      </c>
      <c r="N75" s="39"/>
      <c r="O75" s="41"/>
      <c r="P75" s="38">
        <f>SUM(P66:P74)</f>
        <v>0</v>
      </c>
      <c r="Q75" s="39"/>
      <c r="R75" s="41"/>
      <c r="S75" s="38">
        <f>SUM(S66:S74)</f>
        <v>0</v>
      </c>
      <c r="T75" s="39"/>
      <c r="U75" s="41"/>
      <c r="V75" s="41"/>
      <c r="W75" s="38">
        <f>SUM(W66:W74)</f>
        <v>47</v>
      </c>
      <c r="X75" s="34"/>
    </row>
    <row r="76" spans="1:24" ht="15" customHeight="1">
      <c r="A76" s="77" t="s">
        <v>34</v>
      </c>
      <c r="B76" s="77"/>
      <c r="C76" s="87" t="e">
        <f>(D75*100)/(D64*8)</f>
        <v>#DIV/0!</v>
      </c>
      <c r="D76" s="87"/>
      <c r="E76" s="42"/>
      <c r="F76" s="87" t="e">
        <f>(G75*100)/(G64*8)</f>
        <v>#DIV/0!</v>
      </c>
      <c r="G76" s="87"/>
      <c r="H76" s="42"/>
      <c r="I76" s="87" t="e">
        <f>(J75*100)/(J64*8)</f>
        <v>#DIV/0!</v>
      </c>
      <c r="J76" s="87"/>
      <c r="K76" s="42"/>
      <c r="L76" s="87" t="e">
        <f>(M75*100)/(M64*8)</f>
        <v>#DIV/0!</v>
      </c>
      <c r="M76" s="87"/>
      <c r="N76" s="42"/>
      <c r="O76" s="87" t="e">
        <f>(P75*100)/(P64*8)</f>
        <v>#DIV/0!</v>
      </c>
      <c r="P76" s="87"/>
      <c r="Q76" s="42"/>
      <c r="R76" s="87" t="e">
        <f>(S75*100)/(S64*8)</f>
        <v>#DIV/0!</v>
      </c>
      <c r="S76" s="87"/>
      <c r="T76" s="42"/>
      <c r="U76" s="41"/>
      <c r="V76" s="87">
        <f>(W75*100)/(W64*8)</f>
        <v>12.5</v>
      </c>
      <c r="W76" s="87"/>
      <c r="X76" s="34"/>
    </row>
    <row r="77" spans="1:24" ht="15" customHeight="1">
      <c r="A77" s="22"/>
      <c r="B77" s="22"/>
      <c r="C77" s="22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3"/>
      <c r="S77" s="33"/>
      <c r="T77" s="33"/>
      <c r="U77" s="33"/>
      <c r="V77" s="22"/>
      <c r="W77" s="33"/>
      <c r="X77" s="34"/>
    </row>
    <row r="78" spans="1:24" ht="15" customHeight="1">
      <c r="A78" s="22"/>
      <c r="B78" s="22"/>
      <c r="C78" s="22"/>
      <c r="D78" s="33"/>
      <c r="E78" s="33"/>
      <c r="F78" s="33"/>
      <c r="G78" s="33"/>
      <c r="H78" s="33"/>
      <c r="I78" s="33"/>
      <c r="J78" s="33"/>
      <c r="K78" s="33"/>
      <c r="L78" s="33"/>
      <c r="M78" s="33"/>
      <c r="N78" s="33"/>
      <c r="O78" s="33"/>
      <c r="P78" s="33"/>
      <c r="Q78" s="33"/>
      <c r="R78" s="33"/>
      <c r="S78" s="33"/>
      <c r="T78" s="33"/>
      <c r="U78" s="33"/>
      <c r="V78" s="22"/>
      <c r="W78" s="33"/>
      <c r="X78" s="34"/>
    </row>
    <row r="79" spans="1:24" ht="15" customHeight="1">
      <c r="A79" s="22"/>
      <c r="B79" s="22"/>
      <c r="C79" s="22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22"/>
      <c r="W79" s="33"/>
      <c r="X79" s="34"/>
    </row>
    <row r="80" spans="1:24" ht="15" customHeight="1">
      <c r="A80" s="2"/>
      <c r="B80" s="3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3"/>
      <c r="W80" s="3"/>
      <c r="X80" s="3"/>
    </row>
    <row r="81" spans="1:30" ht="15" customHeight="1">
      <c r="A81" s="1"/>
      <c r="B81" s="16"/>
      <c r="C81" s="16"/>
      <c r="D81" s="15"/>
      <c r="E81" s="15"/>
      <c r="F81" s="15"/>
      <c r="G81" s="78"/>
      <c r="H81" s="78"/>
      <c r="I81" s="78"/>
      <c r="J81" s="78"/>
      <c r="K81" s="78"/>
      <c r="L81" s="78"/>
      <c r="M81" s="78"/>
      <c r="N81" s="78"/>
      <c r="O81" s="78"/>
      <c r="P81" s="78"/>
      <c r="Q81" s="78"/>
      <c r="R81" s="78"/>
      <c r="S81" s="78"/>
      <c r="T81" s="16"/>
      <c r="U81" s="16"/>
      <c r="V81" s="78"/>
      <c r="W81" s="78"/>
      <c r="X81" s="14"/>
    </row>
    <row r="82" spans="1:30" ht="12.75">
      <c r="B82" s="17" t="s">
        <v>19</v>
      </c>
      <c r="C82" s="17"/>
      <c r="D82" s="76" t="s">
        <v>20</v>
      </c>
      <c r="E82" s="76"/>
      <c r="F82" s="76"/>
      <c r="G82" s="76"/>
      <c r="H82" s="76"/>
      <c r="I82" s="76"/>
      <c r="J82" s="76"/>
      <c r="K82" s="17"/>
      <c r="L82" s="17"/>
      <c r="M82" s="19"/>
      <c r="N82" s="19"/>
      <c r="O82" s="19"/>
      <c r="P82" s="17"/>
      <c r="Q82" s="17"/>
      <c r="R82" s="17"/>
      <c r="S82" s="17"/>
      <c r="T82" s="17"/>
      <c r="U82" s="17"/>
      <c r="V82" s="18" t="s">
        <v>17</v>
      </c>
      <c r="X82" s="17"/>
      <c r="Y82" s="17"/>
      <c r="Z82" s="17"/>
      <c r="AA82" s="17"/>
      <c r="AB82" s="18"/>
      <c r="AD82" s="18"/>
    </row>
    <row r="83" spans="1:30" ht="15">
      <c r="B83" s="13"/>
      <c r="C83" s="13"/>
    </row>
    <row r="84" spans="1:30" ht="12.75"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</row>
  </sheetData>
  <sortState ref="B7:B46">
    <sortCondition ref="B7"/>
  </sortState>
  <mergeCells count="50">
    <mergeCell ref="AA4:AH5"/>
    <mergeCell ref="AA6:AH10"/>
    <mergeCell ref="V76:W76"/>
    <mergeCell ref="A66:C66"/>
    <mergeCell ref="A67:C67"/>
    <mergeCell ref="A68:C68"/>
    <mergeCell ref="A69:C69"/>
    <mergeCell ref="A70:C70"/>
    <mergeCell ref="A71:C71"/>
    <mergeCell ref="A72:C72"/>
    <mergeCell ref="A73:C73"/>
    <mergeCell ref="A74:C74"/>
    <mergeCell ref="A75:C75"/>
    <mergeCell ref="A1:Y1"/>
    <mergeCell ref="A2:Y2"/>
    <mergeCell ref="A3:Y3"/>
    <mergeCell ref="A4:Y4"/>
    <mergeCell ref="C76:D76"/>
    <mergeCell ref="F76:G76"/>
    <mergeCell ref="I76:J76"/>
    <mergeCell ref="L76:M76"/>
    <mergeCell ref="O76:P76"/>
    <mergeCell ref="S5:U5"/>
    <mergeCell ref="Y5:Y6"/>
    <mergeCell ref="D5:F5"/>
    <mergeCell ref="G5:I5"/>
    <mergeCell ref="J5:L5"/>
    <mergeCell ref="M5:O5"/>
    <mergeCell ref="X5:X6"/>
    <mergeCell ref="V81:W81"/>
    <mergeCell ref="A5:A6"/>
    <mergeCell ref="B5:B6"/>
    <mergeCell ref="W5:W6"/>
    <mergeCell ref="A61:C61"/>
    <mergeCell ref="A62:C62"/>
    <mergeCell ref="A64:C64"/>
    <mergeCell ref="A63:C63"/>
    <mergeCell ref="R76:S76"/>
    <mergeCell ref="A58:C58"/>
    <mergeCell ref="A59:C59"/>
    <mergeCell ref="A60:C60"/>
    <mergeCell ref="C5:C6"/>
    <mergeCell ref="A55:C55"/>
    <mergeCell ref="A56:C56"/>
    <mergeCell ref="A57:C57"/>
    <mergeCell ref="P5:R5"/>
    <mergeCell ref="D82:J82"/>
    <mergeCell ref="A76:B76"/>
    <mergeCell ref="G81:S81"/>
    <mergeCell ref="A65:C65"/>
  </mergeCells>
  <pageMargins left="0.78740157480314965" right="0.43307086614173229" top="0.59055118110236227" bottom="0.47244094488188981" header="0.31496062992125984" footer="0.15748031496062992"/>
  <pageSetup paperSize="5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12</vt:lpstr>
      <vt:lpstr>'12'!Print_Area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jnvkdr</dc:creator>
  <cp:lastModifiedBy>VIJAY</cp:lastModifiedBy>
  <cp:lastPrinted>2025-07-14T06:26:46Z</cp:lastPrinted>
  <dcterms:created xsi:type="dcterms:W3CDTF">2013-08-09T06:57:51Z</dcterms:created>
  <dcterms:modified xsi:type="dcterms:W3CDTF">2025-11-24T13:23:40Z</dcterms:modified>
</cp:coreProperties>
</file>